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190167\Downloads\処遇変更\"/>
    </mc:Choice>
  </mc:AlternateContent>
  <bookViews>
    <workbookView xWindow="0" yWindow="0" windowWidth="20490" windowHeight="7560" tabRatio="867"/>
  </bookViews>
  <sheets>
    <sheet name="はじめに" sheetId="77" r:id="rId1"/>
    <sheet name="基本情報入力シート" sheetId="73" r:id="rId2"/>
    <sheet name="別紙様式2-2 個表_処遇" sheetId="9" r:id="rId3"/>
    <sheet name="別紙様式2-3 個表_特定" sheetId="72" r:id="rId4"/>
    <sheet name="別紙様式2-4 個表_ベースアップ" sheetId="79" r:id="rId5"/>
    <sheet name="別紙様式2-1 計画書_総括表" sheetId="70"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5">'別紙様式2-1 計画書_総括表'!$A$1:$AL$235</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個表_ベースアップ'!$A$1:$AL$31</definedName>
    <definedName name="_xlnm.Print_Titles" localSheetId="6">【参考】数式用!$2:$4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9" i="70" l="1"/>
  <c r="P31" i="70"/>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AH102" i="70" l="1"/>
  <c r="V97" i="70"/>
  <c r="AA96" i="70" s="1"/>
  <c r="V94" i="70"/>
  <c r="AA93" i="70" s="1"/>
  <c r="AH55" i="70" l="1"/>
  <c r="AD31" i="70" l="1"/>
  <c r="AD29" i="70" s="1"/>
  <c r="W31" i="70"/>
  <c r="W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3.xml><?xml version="1.0" encoding="utf-8"?>
<comments xmlns="http://schemas.openxmlformats.org/spreadsheetml/2006/main">
  <authors>
    <author>Administrator</author>
  </authors>
  <commentList>
    <comment ref="AH10" authorId="0" shapeId="0">
      <text>
        <r>
          <rPr>
            <b/>
            <sz val="11"/>
            <color indexed="81"/>
            <rFont val="MS P ゴシック"/>
            <family val="3"/>
            <charset val="128"/>
          </rPr>
          <t>（o-1）（p-1）の合計金額は、必ず別紙様式2-1のベースアップ等加算による「賃金改善の見込額」（2(1)②の最右欄）と一致させて下さい。</t>
        </r>
      </text>
    </comment>
  </commentList>
</comments>
</file>

<file path=xl/comments4.xml><?xml version="1.0" encoding="utf-8"?>
<comments xmlns="http://schemas.openxmlformats.org/spreadsheetml/2006/main">
  <authors>
    <author>-</author>
    <author>作成者</author>
    <author>Administrator</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D29" authorId="2" shapeId="0">
      <text>
        <r>
          <rPr>
            <b/>
            <sz val="9"/>
            <color indexed="81"/>
            <rFont val="MS P ゴシック"/>
            <family val="3"/>
            <charset val="128"/>
          </rPr>
          <t>別紙様式２-４（o-1）（p-1）の合計金額と一致させて下さい。</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F61" authorId="2" shapeId="0">
      <text>
        <r>
          <rPr>
            <sz val="9"/>
            <color indexed="81"/>
            <rFont val="MS P ゴシック"/>
            <family val="3"/>
            <charset val="128"/>
          </rPr>
          <t>配分の対象になるか否かに関わらず、前従業者をA～Cに振り分けて下さい。</t>
        </r>
      </text>
    </comment>
    <comment ref="AO69" authorId="3"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3"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4"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X74" authorId="2" shapeId="0">
      <text>
        <r>
          <rPr>
            <b/>
            <sz val="9"/>
            <color indexed="81"/>
            <rFont val="MS P ゴシック"/>
            <family val="3"/>
            <charset val="128"/>
          </rPr>
          <t>年額440万円となる者の人数が別紙様式2-3の施設・事業所の合計数に満たない場合は、設定できない理由を以下から選択してください。</t>
        </r>
      </text>
    </comment>
    <comment ref="L112" authorId="4"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t>
        </r>
        <r>
          <rPr>
            <b/>
            <u/>
            <sz val="10"/>
            <color indexed="81"/>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List>
</comments>
</file>

<file path=xl/sharedStrings.xml><?xml version="1.0" encoding="utf-8"?>
<sst xmlns="http://schemas.openxmlformats.org/spreadsheetml/2006/main" count="2927" uniqueCount="495">
  <si>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</si>
  <si>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</si>
  <si>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</si>
  <si>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</si>
  <si>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</si>
  <si>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</si>
  <si>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</si>
  <si>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</si>
  <si>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</si>
  <si>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</si>
  <si>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</si>
  <si>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</si>
  <si>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</si>
  <si>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</si>
  <si>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</si>
  <si>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</si>
  <si>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</si>
  <si>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</si>
  <si>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</si>
  <si>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</si>
  <si>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</si>
  <si>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</si>
  <si>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</si>
  <si>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</si>
  <si>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</si>
  <si>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</si>
  <si>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</si>
  <si>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</si>
  <si>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</si>
  <si>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</si>
  <si>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</si>
  <si>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</si>
  <si>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</si>
  <si>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</si>
  <si>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</si>
  <si>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</si>
  <si>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</si>
  <si>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</si>
  <si>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</si>
  <si>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</si>
  <si>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</si>
  <si>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</si>
  <si>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</si>
  <si>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</si>
  <si>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</si>
  <si>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</si>
  <si>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</si>
  <si>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</si>
  <si>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</si>
  <si>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</si>
  <si>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</si>
  <si>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</si>
  <si>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</si>
  <si>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</si>
  <si>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</si>
  <si>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</si>
  <si>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</si>
  <si>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</si>
  <si>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</si>
  <si>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</si>
  <si>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</si>
  <si>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</si>
  <si>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</si>
  <si>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</si>
  <si>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</si>
  <si>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</si>
  <si>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</si>
  <si>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</si>
  <si>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</si>
  <si>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</si>
  <si>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</si>
  <si>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</si>
  <si>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</si>
  <si>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</si>
  <si>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</si>
  <si>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</si>
  <si>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</si>
  <si>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</si>
  <si>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</si>
  <si>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</si>
  <si>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</si>
  <si>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</si>
  <si>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</si>
  <si>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</si>
  <si>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</si>
  <si>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</si>
  <si>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</si>
  <si>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</si>
  <si>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</si>
  <si>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</si>
  <si>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</si>
  <si>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</si>
  <si>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</si>
  <si>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</si>
  <si>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</si>
  <si>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</si>
  <si>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</si>
  <si>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</si>
  <si>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</si>
  <si>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</si>
  <si>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</si>
  <si>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</si>
  <si>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</si>
  <si>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</si>
  <si>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</si>
  <si>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</si>
  <si>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</si>
  <si>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</si>
  <si>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</si>
  <si>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</si>
  <si>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</si>
  <si>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</si>
  <si>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</si>
  <si>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</si>
  <si>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</si>
  <si>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</si>
  <si>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</si>
  <si>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</si>
  <si>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</si>
  <si>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</si>
  <si>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</si>
  <si>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</si>
  <si>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</si>
  <si>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</si>
  <si>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</si>
  <si>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</si>
  <si>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</si>
  <si>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</si>
  <si>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</si>
  <si>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</si>
  <si>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</si>
  <si>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</si>
  <si>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</si>
  <si>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</si>
  <si>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</si>
  <si>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</si>
  <si>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</si>
  <si>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</si>
  <si>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</si>
  <si>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</si>
  <si>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</si>
  <si>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</si>
  <si>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</si>
  <si>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</si>
  <si>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</si>
  <si>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</si>
  <si>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</si>
  <si>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</si>
  <si>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</si>
  <si>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</si>
  <si>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</si>
  <si>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</si>
  <si>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</si>
  <si>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</si>
  <si>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</si>
  <si>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</si>
  <si>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</si>
  <si>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</si>
  <si>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</si>
  <si>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</si>
  <si>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</si>
  <si>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</si>
  <si>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</si>
  <si>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</si>
  <si>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</si>
  <si>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</si>
  <si>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</si>
  <si>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</si>
  <si>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</si>
  <si>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</si>
  <si>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</si>
  <si>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</si>
  <si>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</si>
  <si>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</si>
  <si>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</si>
  <si>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</si>
  <si>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</si>
  <si>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</si>
  <si>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</si>
  <si>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</si>
  <si>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</si>
  <si>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</si>
  <si>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</si>
  <si>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</si>
  <si>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</si>
  <si>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</si>
  <si>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</si>
  <si>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</si>
  <si>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</si>
  <si>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</si>
  <si>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</si>
  <si>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</si>
  <si>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</si>
  <si>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</si>
  <si>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</si>
  <si>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</si>
  <si>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</si>
  <si>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</si>
  <si>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</si>
  <si>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</si>
  <si>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</si>
  <si>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</si>
  <si>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</si>
  <si>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</si>
  <si>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</si>
  <si>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</si>
  <si>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</si>
  <si>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</si>
  <si>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</si>
  <si>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</si>
  <si>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</si>
  <si>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</si>
  <si>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</si>
  <si>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</si>
  <si>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</si>
  <si>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</si>
  <si>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</si>
  <si>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</si>
  <si>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</si>
  <si>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</si>
  <si>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</si>
  <si>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</si>
  <si>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</si>
  <si>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</si>
  <si>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</si>
  <si>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</si>
  <si>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</si>
  <si>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</si>
  <si>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</si>
  <si>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</si>
  <si>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</si>
  <si>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</si>
  <si>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</si>
  <si>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</si>
  <si>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</si>
  <si>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</si>
  <si>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</si>
  <si>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</si>
  <si>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</si>
  <si>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</si>
  <si>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</si>
  <si>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</si>
  <si>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</si>
  <si>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</si>
  <si>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</si>
  <si>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</si>
  <si>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</si>
  <si>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</si>
  <si>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</si>
  <si>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</si>
  <si>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</si>
  <si>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</si>
  <si>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</si>
  <si>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</si>
  <si>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</si>
  <si>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</si>
  <si>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</si>
  <si>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</si>
  <si>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</si>
  <si>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</si>
  <si>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</si>
  <si>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</si>
  <si>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</si>
  <si>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</si>
  <si>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</si>
  <si>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</si>
  <si>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</si>
  <si>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</si>
  <si>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</si>
  <si>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</si>
  <si>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</si>
  <si>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</si>
  <si>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</si>
  <si>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</si>
  <si>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</si>
  <si>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</si>
  <si>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</si>
  <si>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</si>
  <si>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</si>
  <si>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</si>
  <si>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</si>
  <si>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</si>
  <si>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</si>
  <si>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</si>
  <si>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</si>
  <si>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</si>
  <si>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</si>
  <si>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</si>
  <si>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</si>
  <si>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</si>
  <si>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</si>
  <si>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</si>
  <si>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</si>
  <si>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</si>
  <si>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</si>
  <si>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</si>
  <si>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</si>
  <si>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</si>
  <si>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</si>
  <si>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</si>
  <si>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</si>
  <si>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</si>
  <si>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</si>
  <si>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</si>
  <si>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</si>
  <si>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</si>
  <si>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</si>
  <si>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</si>
  <si>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</si>
  <si>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</si>
  <si>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</si>
  <si>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</si>
  <si>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</si>
  <si>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</si>
  <si>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</si>
  <si>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</si>
  <si>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</si>
  <si>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</si>
  <si>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</si>
  <si>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</si>
  <si>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</si>
  <si>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</si>
  <si>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</si>
  <si>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</si>
  <si>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</si>
  <si>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</si>
  <si>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</si>
  <si>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</si>
  <si>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</si>
  <si>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</si>
  <si>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</si>
  <si>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</si>
  <si>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</si>
  <si>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</si>
  <si>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</si>
  <si>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</si>
  <si>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</si>
  <si>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</si>
  <si>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</si>
  <si>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</si>
  <si>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</si>
  <si>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</si>
  <si>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</si>
  <si>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</si>
  <si>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</si>
  <si>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</si>
  <si>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</si>
  <si>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</si>
  <si>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</si>
  <si>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</si>
  <si>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</si>
  <si>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</si>
  <si>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</si>
  <si>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</si>
  <si>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</si>
  <si>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</si>
  <si>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</si>
  <si>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</si>
  <si>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</si>
  <si>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</si>
  <si>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</si>
  <si>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</si>
  <si>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</si>
  <si>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</si>
  <si>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</si>
  <si>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</si>
  <si>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</si>
  <si>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</si>
  <si>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</si>
  <si>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</si>
  <si>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</si>
  <si>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</si>
  <si>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</si>
  <si>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</si>
  <si>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</si>
  <si>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</si>
  <si>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</si>
  <si>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</si>
  <si>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</si>
  <si>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</si>
  <si>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</si>
  <si>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</si>
  <si>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</si>
  <si>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</si>
  <si>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</si>
  <si>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</si>
  <si>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</si>
  <si>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</si>
  <si>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</si>
  <si>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</si>
  <si>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</si>
  <si>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</si>
  <si>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</si>
  <si>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</si>
  <si>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</si>
  <si>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</si>
  <si>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</si>
  <si>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</si>
  <si>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</si>
  <si>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</si>
  <si>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</si>
  <si>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</si>
  <si>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</si>
  <si>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</si>
  <si>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</si>
  <si>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</si>
  <si>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</si>
  <si>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</si>
  <si>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</si>
  <si>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</si>
  <si>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</si>
  <si>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</si>
  <si>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</si>
  <si>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</si>
  <si>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</si>
  <si>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</si>
  <si>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</si>
  <si>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</si>
  <si>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</si>
  <si>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</si>
  <si>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</si>
  <si>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</si>
  <si>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</si>
  <si>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</si>
  <si>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</si>
  <si>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</si>
  <si>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</si>
  <si>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</si>
  <si>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</si>
  <si>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</si>
  <si>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</si>
  <si>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</si>
  <si>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</si>
  <si>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</si>
  <si>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</si>
  <si>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</si>
  <si>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</si>
  <si>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</si>
  <si>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</si>
  <si>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</si>
  <si>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</si>
  <si>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</si>
  <si>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</si>
  <si>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</si>
  <si>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</si>
  <si>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</si>
  <si>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</si>
  <si>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</si>
  <si>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</si>
  <si>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</si>
  <si>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</si>
  <si>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</si>
  <si>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</si>
  <si>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</si>
  <si>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</si>
  <si>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</si>
  <si>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</si>
  <si>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</si>
  <si>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</si>
  <si>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</si>
  <si>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</si>
  <si>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</si>
  <si>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</si>
  <si>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</si>
  <si>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</si>
  <si>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</si>
  <si>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</si>
  <si>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</si>
  <si>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</si>
  <si>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</si>
  <si>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</si>
  <si>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</si>
  <si>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</si>
  <si>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</si>
  <si>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</si>
  <si>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</si>
  <si>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</si>
  <si>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</si>
  <si>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</si>
  <si>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</si>
  <si>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</si>
  <si>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</si>
  <si>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</si>
  <si>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</si>
  <si>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</si>
  <si>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</si>
  <si>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</si>
  <si>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</si>
  <si>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</si>
  <si>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</si>
  <si>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枚方市</t>
    <rPh sb="0" eb="2">
      <t>ヒラカタ</t>
    </rPh>
    <rPh sb="2" eb="3">
      <t>シ</t>
    </rPh>
    <phoneticPr fontId="7"/>
  </si>
  <si>
    <t>市独自欄</t>
    <rPh sb="0" eb="1">
      <t>シ</t>
    </rPh>
    <rPh sb="1" eb="4">
      <t>ドクジラン</t>
    </rPh>
    <phoneticPr fontId="7"/>
  </si>
  <si>
    <t>←</t>
    <phoneticPr fontId="7"/>
  </si>
  <si>
    <r>
      <t>「一月当たりの障害福祉サービス等報酬総額［円］」には、「障害福祉サービス費等支払決定額内訳書」に基づき、 前年１月から12月までの１年間のサービス別の報酬総額（</t>
    </r>
    <r>
      <rPr>
        <sz val="11"/>
        <color rgb="FFFF0000"/>
        <rFont val="ＭＳ Ｐゴシック"/>
        <family val="3"/>
        <charset val="128"/>
      </rPr>
      <t>処遇改善加算等を含む、各種加算減算を含む。</t>
    </r>
    <r>
      <rPr>
        <sz val="11"/>
        <rFont val="ＭＳ Ｐゴシック"/>
        <family val="3"/>
        <charset val="128"/>
      </rPr>
      <t>）を12で除したもの（12ヶ月に満たない場合は、一月あたりの標準的な額として見込まれるもの）を記載すること。</t>
    </r>
    <rPh sb="3" eb="4">
      <t>ア</t>
    </rPh>
    <rPh sb="19" eb="20">
      <t>ガク</t>
    </rPh>
    <rPh sb="21" eb="22">
      <t>エン</t>
    </rPh>
    <rPh sb="73" eb="74">
      <t>ベツ</t>
    </rPh>
    <rPh sb="78" eb="79">
      <t>ガク</t>
    </rPh>
    <rPh sb="86" eb="87">
      <t>トウ</t>
    </rPh>
    <rPh sb="115" eb="116">
      <t>ゲツ</t>
    </rPh>
    <rPh sb="135" eb="136">
      <t>ガク</t>
    </rPh>
    <phoneticPr fontId="7"/>
  </si>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</sst>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
      <b/>
      <u/>
      <sz val="10"/>
      <color indexed="81"/>
      <name val="MS P ゴシック"/>
      <family val="3"/>
      <charset val="128"/>
    </font>
    <font>
      <b/>
      <sz val="11"/>
      <color indexed="81"/>
      <name val="MS P ゴシック"/>
      <family val="3"/>
      <charset val="128"/>
    </font>
    <font>
      <sz val="9"/>
      <color indexed="81"/>
      <name val="MS P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50">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80" fillId="34" borderId="0" xfId="0" applyFont="1" applyFill="1" applyAlignment="1">
      <alignment horizontal="right" vertical="top"/>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99" fillId="34" borderId="0"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80" fillId="0" borderId="10"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107" fillId="0" borderId="10" xfId="0" applyFont="1" applyFill="1" applyBorder="1" applyAlignment="1">
      <alignment horizontal="left" vertical="center"/>
    </xf>
    <xf numFmtId="0" fontId="107" fillId="29"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2" fontId="83" fillId="0" borderId="77" xfId="0" applyNumberFormat="1" applyFont="1" applyBorder="1" applyAlignment="1">
      <alignment horizontal="center" vertical="center" shrinkToFit="1"/>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wrapText="1"/>
      <protection locked="0"/>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176" fontId="29" fillId="26" borderId="77" xfId="0" applyNumberFormat="1" applyFont="1" applyFill="1" applyBorder="1" applyAlignment="1">
      <alignment vertical="center" shrinkToFit="1"/>
    </xf>
    <xf numFmtId="0" fontId="28" fillId="0" borderId="0" xfId="0" applyFont="1" applyFill="1" applyAlignment="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0" borderId="100" xfId="0" applyFont="1" applyFill="1" applyBorder="1" applyAlignment="1">
      <alignment horizontal="center" vertical="center"/>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73" fillId="0" borderId="0" xfId="0" applyFont="1" applyFill="1" applyAlignment="1">
      <alignment horizontal="left" vertical="center" wrapText="1"/>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99" fillId="31" borderId="26" xfId="0" applyFont="1" applyFill="1" applyBorder="1" applyAlignment="1">
      <alignment horizontal="center" vertical="center" wrapText="1"/>
    </xf>
    <xf numFmtId="0" fontId="99" fillId="31" borderId="32" xfId="0" applyFont="1" applyFill="1" applyBorder="1" applyAlignment="1">
      <alignment horizontal="center" vertical="center" wrapText="1"/>
    </xf>
    <xf numFmtId="0" fontId="99" fillId="0" borderId="31" xfId="0" applyFont="1" applyFill="1" applyBorder="1" applyAlignment="1">
      <alignment horizontal="center" vertical="center" wrapText="1"/>
    </xf>
    <xf numFmtId="0" fontId="99" fillId="0" borderId="32" xfId="0" applyFont="1" applyFill="1" applyBorder="1" applyAlignment="1">
      <alignment horizontal="center" vertical="center" wrapText="1"/>
    </xf>
    <xf numFmtId="0" fontId="99" fillId="0" borderId="0" xfId="0" applyFont="1" applyFill="1" applyBorder="1" applyAlignment="1">
      <alignment horizontal="center" vertical="center" wrapText="1"/>
    </xf>
    <xf numFmtId="0" fontId="99" fillId="0" borderId="37" xfId="0" applyFont="1" applyFill="1" applyBorder="1" applyAlignment="1">
      <alignment horizontal="center" vertical="center" wrapText="1"/>
    </xf>
    <xf numFmtId="0" fontId="107" fillId="0" borderId="10" xfId="0" applyFont="1" applyFill="1" applyBorder="1" applyAlignment="1">
      <alignment horizontal="left" vertical="center" wrapText="1"/>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FFFFCC"/>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18" y="359226"/>
          <a:ext cx="6287414" cy="139337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2825" y="48317815"/>
              <a:ext cx="236125" cy="886745"/>
              <a:chOff x="896837" y="8182035"/>
              <a:chExt cx="217588" cy="70717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37"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2"/>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7335" y="52328669"/>
              <a:ext cx="193862"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7335" y="56320765"/>
              <a:ext cx="19386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7335" y="55749265"/>
              <a:ext cx="193862"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77633" y="987688"/>
          <a:ext cx="306394" cy="538876"/>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615428" y="277306"/>
          <a:ext cx="4452508" cy="1361466"/>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a:t>
              </a:r>
              <a:r>
                <a:rPr kumimoji="1" lang="ja-JP" altLang="en-US" sz="1100" b="1" u="sng">
                  <a:solidFill>
                    <a:srgbClr val="FF0000"/>
                  </a:solidFill>
                </a:rPr>
                <a:t>色付きセルに</a:t>
              </a:r>
              <a:r>
                <a:rPr kumimoji="1" lang="ja-JP" altLang="en-US" sz="1100"/>
                <a:t>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67335" y="27174265"/>
              <a:ext cx="193862" cy="5465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67335" y="31410088"/>
              <a:ext cx="193862" cy="5465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67335" y="34614971"/>
              <a:ext cx="193862" cy="5084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67335" y="39265412"/>
              <a:ext cx="193862" cy="5465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67335" y="42952147"/>
              <a:ext cx="193862" cy="5490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67335" y="45428647"/>
              <a:ext cx="193862" cy="5465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67335" y="53900294"/>
              <a:ext cx="193862"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67335" y="55939765"/>
              <a:ext cx="193862"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123825</xdr:colOff>
      <xdr:row>9</xdr:row>
      <xdr:rowOff>104776</xdr:rowOff>
    </xdr:from>
    <xdr:to>
      <xdr:col>42</xdr:col>
      <xdr:colOff>19050</xdr:colOff>
      <xdr:row>11</xdr:row>
      <xdr:rowOff>28575</xdr:rowOff>
    </xdr:to>
    <xdr:sp macro="" textlink="">
      <xdr:nvSpPr>
        <xdr:cNvPr id="2" name="テキスト ボックス 1"/>
        <xdr:cNvSpPr txBox="1"/>
      </xdr:nvSpPr>
      <xdr:spPr>
        <a:xfrm>
          <a:off x="7591425" y="1704976"/>
          <a:ext cx="2714625" cy="295274"/>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色付きセル以外は手入力をしないで下さい。</a:t>
          </a:r>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4.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tabSelected="1" view="pageBreakPreview"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1" t="s">
        <v>363</v>
      </c>
      <c r="B1" s="781"/>
      <c r="C1" s="781"/>
      <c r="D1" s="781"/>
      <c r="E1" s="781"/>
      <c r="F1" s="781"/>
    </row>
    <row r="2" spans="1:6" ht="30" customHeight="1" thickTop="1">
      <c r="A2" s="782" t="s">
        <v>364</v>
      </c>
      <c r="B2" s="782"/>
      <c r="C2" s="782"/>
      <c r="D2" s="782"/>
      <c r="E2" s="782"/>
      <c r="F2" s="782"/>
    </row>
    <row r="3" spans="1:6" s="21" customFormat="1" ht="8.1" customHeight="1">
      <c r="A3" s="783"/>
      <c r="B3" s="783"/>
      <c r="C3" s="783"/>
      <c r="D3" s="783"/>
      <c r="E3" s="39"/>
    </row>
    <row r="4" spans="1:6" s="23" customFormat="1" ht="30" customHeight="1">
      <c r="A4" s="22" t="s">
        <v>220</v>
      </c>
      <c r="B4" s="22" t="s">
        <v>160</v>
      </c>
      <c r="C4" s="40" t="s">
        <v>279</v>
      </c>
      <c r="D4" s="784" t="s">
        <v>161</v>
      </c>
      <c r="E4" s="785"/>
      <c r="F4" s="22" t="s">
        <v>457</v>
      </c>
    </row>
    <row r="5" spans="1:6" ht="39.950000000000003" customHeight="1">
      <c r="A5" s="41" t="s">
        <v>221</v>
      </c>
      <c r="B5" s="547">
        <v>1</v>
      </c>
      <c r="C5" s="547" t="s">
        <v>162</v>
      </c>
      <c r="D5" s="786" t="s">
        <v>163</v>
      </c>
      <c r="E5" s="787"/>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365</v>
      </c>
      <c r="E8" s="777"/>
      <c r="F8" s="25" t="s">
        <v>169</v>
      </c>
    </row>
    <row r="9" spans="1:6" ht="73.5" customHeight="1">
      <c r="A9" s="42" t="s">
        <v>170</v>
      </c>
      <c r="B9" s="24">
        <v>1</v>
      </c>
      <c r="C9" s="499" t="s">
        <v>10</v>
      </c>
      <c r="D9" s="776" t="s">
        <v>366</v>
      </c>
      <c r="E9" s="777"/>
      <c r="F9" s="25" t="s">
        <v>169</v>
      </c>
    </row>
    <row r="10" spans="1:6" ht="73.5" customHeight="1">
      <c r="A10" s="550" t="s">
        <v>367</v>
      </c>
      <c r="B10" s="36">
        <v>1</v>
      </c>
      <c r="C10" s="499" t="s">
        <v>10</v>
      </c>
      <c r="D10" s="778" t="s">
        <v>368</v>
      </c>
      <c r="E10" s="779"/>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0" t="s">
        <v>171</v>
      </c>
      <c r="B18" s="780"/>
      <c r="C18" s="780"/>
      <c r="D18" s="780"/>
      <c r="E18" s="546"/>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4" t="s">
        <v>297</v>
      </c>
      <c r="B33" s="29"/>
    </row>
    <row r="34" spans="1:3" ht="20.100000000000001" customHeight="1">
      <c r="A34" s="524" t="s">
        <v>298</v>
      </c>
      <c r="B34" s="29"/>
    </row>
    <row r="35" spans="1:3" ht="20.100000000000001" customHeight="1">
      <c r="A35" s="524" t="s">
        <v>372</v>
      </c>
      <c r="B35" s="29"/>
    </row>
    <row r="36" spans="1:3" ht="20.100000000000001" customHeight="1">
      <c r="A36" s="524" t="s">
        <v>373</v>
      </c>
      <c r="B36" s="34"/>
      <c r="C36" s="33"/>
    </row>
    <row r="37" spans="1:3" ht="20.100000000000001" customHeight="1">
      <c r="A37" s="524" t="s">
        <v>299</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70" zoomScaleNormal="100" zoomScaleSheetLayoutView="70" workbookViewId="0">
      <selection activeCell="M25" sqref="M25:X2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791" t="s">
        <v>490</v>
      </c>
      <c r="D11" s="792"/>
      <c r="E11" s="792"/>
      <c r="F11" s="792"/>
      <c r="G11" s="792"/>
      <c r="H11" s="792"/>
      <c r="I11" s="792"/>
      <c r="J11" s="792"/>
      <c r="K11" s="792"/>
      <c r="L11" s="793"/>
      <c r="M11" s="52"/>
    </row>
    <row r="13" spans="1:30" ht="20.100000000000001" customHeight="1">
      <c r="A13" s="10" t="s">
        <v>131</v>
      </c>
    </row>
    <row r="14" spans="1:30" ht="20.100000000000001" customHeight="1" thickBot="1">
      <c r="B14" t="s">
        <v>376</v>
      </c>
    </row>
    <row r="15" spans="1:30" ht="20.100000000000001" customHeight="1">
      <c r="B15" s="6" t="s">
        <v>6</v>
      </c>
      <c r="C15" s="798" t="s">
        <v>8</v>
      </c>
      <c r="D15" s="798"/>
      <c r="E15" s="798"/>
      <c r="F15" s="798"/>
      <c r="G15" s="798"/>
      <c r="H15" s="798"/>
      <c r="I15" s="798"/>
      <c r="J15" s="798"/>
      <c r="K15" s="798"/>
      <c r="L15" s="799"/>
      <c r="M15" s="816"/>
      <c r="N15" s="817"/>
      <c r="O15" s="817"/>
      <c r="P15" s="817"/>
      <c r="Q15" s="817"/>
      <c r="R15" s="817"/>
      <c r="S15" s="817"/>
      <c r="T15" s="817"/>
      <c r="U15" s="817"/>
      <c r="V15" s="817"/>
      <c r="W15" s="818"/>
      <c r="X15" s="819"/>
    </row>
    <row r="16" spans="1:30" ht="20.100000000000001" customHeight="1" thickBot="1">
      <c r="B16" s="7"/>
      <c r="C16" s="798" t="s">
        <v>80</v>
      </c>
      <c r="D16" s="798"/>
      <c r="E16" s="798"/>
      <c r="F16" s="798"/>
      <c r="G16" s="798"/>
      <c r="H16" s="798"/>
      <c r="I16" s="798"/>
      <c r="J16" s="798"/>
      <c r="K16" s="798"/>
      <c r="L16" s="799"/>
      <c r="M16" s="800"/>
      <c r="N16" s="801"/>
      <c r="O16" s="801"/>
      <c r="P16" s="801"/>
      <c r="Q16" s="801"/>
      <c r="R16" s="801"/>
      <c r="S16" s="801"/>
      <c r="T16" s="801"/>
      <c r="U16" s="811"/>
      <c r="V16" s="811"/>
      <c r="W16" s="812"/>
      <c r="X16" s="813"/>
      <c r="AD16" t="s">
        <v>90</v>
      </c>
    </row>
    <row r="17" spans="1:30" ht="20.100000000000001" customHeight="1" thickBot="1">
      <c r="B17" s="6" t="s">
        <v>81</v>
      </c>
      <c r="C17" s="798" t="s">
        <v>7</v>
      </c>
      <c r="D17" s="798"/>
      <c r="E17" s="798"/>
      <c r="F17" s="798"/>
      <c r="G17" s="798"/>
      <c r="H17" s="798"/>
      <c r="I17" s="798"/>
      <c r="J17" s="798"/>
      <c r="K17" s="798"/>
      <c r="L17" s="799"/>
      <c r="M17" s="500"/>
      <c r="N17" s="501"/>
      <c r="O17" s="501"/>
      <c r="P17" s="769" t="s">
        <v>449</v>
      </c>
      <c r="Q17" s="501"/>
      <c r="R17" s="501"/>
      <c r="S17" s="501"/>
      <c r="T17" s="502"/>
      <c r="U17" s="13"/>
      <c r="V17" s="14"/>
      <c r="W17" s="14"/>
      <c r="X17" s="14"/>
      <c r="AD17" t="str">
        <f>CONCATENATE(M17,N17,O17,P17,Q17,R17,S17,T17)</f>
        <v>－</v>
      </c>
    </row>
    <row r="18" spans="1:30" ht="20.100000000000001" customHeight="1">
      <c r="B18" s="8"/>
      <c r="C18" s="798" t="s">
        <v>84</v>
      </c>
      <c r="D18" s="798"/>
      <c r="E18" s="798"/>
      <c r="F18" s="798"/>
      <c r="G18" s="798"/>
      <c r="H18" s="798"/>
      <c r="I18" s="798"/>
      <c r="J18" s="798"/>
      <c r="K18" s="798"/>
      <c r="L18" s="799"/>
      <c r="M18" s="800"/>
      <c r="N18" s="801"/>
      <c r="O18" s="801"/>
      <c r="P18" s="801"/>
      <c r="Q18" s="801"/>
      <c r="R18" s="801"/>
      <c r="S18" s="801"/>
      <c r="T18" s="801"/>
      <c r="U18" s="820"/>
      <c r="V18" s="820"/>
      <c r="W18" s="821"/>
      <c r="X18" s="822"/>
    </row>
    <row r="19" spans="1:30" ht="20.100000000000001" customHeight="1">
      <c r="B19" s="7"/>
      <c r="C19" s="798" t="s">
        <v>85</v>
      </c>
      <c r="D19" s="798"/>
      <c r="E19" s="798"/>
      <c r="F19" s="798"/>
      <c r="G19" s="798"/>
      <c r="H19" s="798"/>
      <c r="I19" s="798"/>
      <c r="J19" s="798"/>
      <c r="K19" s="798"/>
      <c r="L19" s="799"/>
      <c r="M19" s="800"/>
      <c r="N19" s="801"/>
      <c r="O19" s="801"/>
      <c r="P19" s="801"/>
      <c r="Q19" s="801"/>
      <c r="R19" s="801"/>
      <c r="S19" s="801"/>
      <c r="T19" s="801"/>
      <c r="U19" s="801"/>
      <c r="V19" s="801"/>
      <c r="W19" s="802"/>
      <c r="X19" s="803"/>
    </row>
    <row r="20" spans="1:30" ht="20.100000000000001" customHeight="1">
      <c r="B20" s="6" t="s">
        <v>82</v>
      </c>
      <c r="C20" s="798" t="s">
        <v>74</v>
      </c>
      <c r="D20" s="798"/>
      <c r="E20" s="798"/>
      <c r="F20" s="798"/>
      <c r="G20" s="798"/>
      <c r="H20" s="798"/>
      <c r="I20" s="798"/>
      <c r="J20" s="798"/>
      <c r="K20" s="798"/>
      <c r="L20" s="799"/>
      <c r="M20" s="800"/>
      <c r="N20" s="801"/>
      <c r="O20" s="801"/>
      <c r="P20" s="801"/>
      <c r="Q20" s="801"/>
      <c r="R20" s="801"/>
      <c r="S20" s="801"/>
      <c r="T20" s="801"/>
      <c r="U20" s="801"/>
      <c r="V20" s="801"/>
      <c r="W20" s="802"/>
      <c r="X20" s="803"/>
    </row>
    <row r="21" spans="1:30" ht="20.100000000000001" customHeight="1">
      <c r="B21" s="7"/>
      <c r="C21" s="798" t="s">
        <v>75</v>
      </c>
      <c r="D21" s="798"/>
      <c r="E21" s="798"/>
      <c r="F21" s="798"/>
      <c r="G21" s="798"/>
      <c r="H21" s="798"/>
      <c r="I21" s="798"/>
      <c r="J21" s="798"/>
      <c r="K21" s="798"/>
      <c r="L21" s="799"/>
      <c r="M21" s="810"/>
      <c r="N21" s="811"/>
      <c r="O21" s="811"/>
      <c r="P21" s="811"/>
      <c r="Q21" s="811"/>
      <c r="R21" s="811"/>
      <c r="S21" s="811"/>
      <c r="T21" s="811"/>
      <c r="U21" s="811"/>
      <c r="V21" s="811"/>
      <c r="W21" s="812"/>
      <c r="X21" s="813"/>
    </row>
    <row r="22" spans="1:30" ht="20.100000000000001" customHeight="1">
      <c r="B22" s="789" t="s">
        <v>122</v>
      </c>
      <c r="C22" s="798" t="s">
        <v>8</v>
      </c>
      <c r="D22" s="798"/>
      <c r="E22" s="798"/>
      <c r="F22" s="798"/>
      <c r="G22" s="798"/>
      <c r="H22" s="798"/>
      <c r="I22" s="798"/>
      <c r="J22" s="798"/>
      <c r="K22" s="798"/>
      <c r="L22" s="799"/>
      <c r="M22" s="800"/>
      <c r="N22" s="801"/>
      <c r="O22" s="801"/>
      <c r="P22" s="801"/>
      <c r="Q22" s="801"/>
      <c r="R22" s="801"/>
      <c r="S22" s="801"/>
      <c r="T22" s="801"/>
      <c r="U22" s="801"/>
      <c r="V22" s="801"/>
      <c r="W22" s="802"/>
      <c r="X22" s="803"/>
    </row>
    <row r="23" spans="1:30" ht="20.100000000000001" customHeight="1">
      <c r="B23" s="790"/>
      <c r="C23" s="824" t="s">
        <v>119</v>
      </c>
      <c r="D23" s="824"/>
      <c r="E23" s="824"/>
      <c r="F23" s="824"/>
      <c r="G23" s="824"/>
      <c r="H23" s="824"/>
      <c r="I23" s="824"/>
      <c r="J23" s="824"/>
      <c r="K23" s="824"/>
      <c r="L23" s="824"/>
      <c r="M23" s="800"/>
      <c r="N23" s="801"/>
      <c r="O23" s="801"/>
      <c r="P23" s="801"/>
      <c r="Q23" s="801"/>
      <c r="R23" s="801"/>
      <c r="S23" s="801"/>
      <c r="T23" s="801"/>
      <c r="U23" s="801"/>
      <c r="V23" s="801"/>
      <c r="W23" s="802"/>
      <c r="X23" s="803"/>
    </row>
    <row r="24" spans="1:30" ht="20.100000000000001" customHeight="1">
      <c r="B24" s="6" t="s">
        <v>120</v>
      </c>
      <c r="C24" s="798" t="s">
        <v>0</v>
      </c>
      <c r="D24" s="798"/>
      <c r="E24" s="798"/>
      <c r="F24" s="798"/>
      <c r="G24" s="798"/>
      <c r="H24" s="798"/>
      <c r="I24" s="798"/>
      <c r="J24" s="798"/>
      <c r="K24" s="798"/>
      <c r="L24" s="799"/>
      <c r="M24" s="823"/>
      <c r="N24" s="820"/>
      <c r="O24" s="820"/>
      <c r="P24" s="820"/>
      <c r="Q24" s="820"/>
      <c r="R24" s="820"/>
      <c r="S24" s="820"/>
      <c r="T24" s="820"/>
      <c r="U24" s="820"/>
      <c r="V24" s="820"/>
      <c r="W24" s="821"/>
      <c r="X24" s="822"/>
    </row>
    <row r="25" spans="1:30" ht="20.100000000000001" customHeight="1">
      <c r="B25" s="8"/>
      <c r="C25" s="798" t="s">
        <v>1</v>
      </c>
      <c r="D25" s="798"/>
      <c r="E25" s="798"/>
      <c r="F25" s="798"/>
      <c r="G25" s="798"/>
      <c r="H25" s="798"/>
      <c r="I25" s="798"/>
      <c r="J25" s="798"/>
      <c r="K25" s="798"/>
      <c r="L25" s="799"/>
      <c r="M25" s="800"/>
      <c r="N25" s="801"/>
      <c r="O25" s="801"/>
      <c r="P25" s="801"/>
      <c r="Q25" s="801"/>
      <c r="R25" s="801"/>
      <c r="S25" s="801"/>
      <c r="T25" s="801"/>
      <c r="U25" s="801"/>
      <c r="V25" s="801"/>
      <c r="W25" s="802"/>
      <c r="X25" s="803"/>
    </row>
    <row r="26" spans="1:30" ht="20.100000000000001" customHeight="1" thickBot="1">
      <c r="B26" s="19"/>
      <c r="C26" s="798" t="s">
        <v>121</v>
      </c>
      <c r="D26" s="798"/>
      <c r="E26" s="798"/>
      <c r="F26" s="798"/>
      <c r="G26" s="798"/>
      <c r="H26" s="798"/>
      <c r="I26" s="798"/>
      <c r="J26" s="798"/>
      <c r="K26" s="798"/>
      <c r="L26" s="799"/>
      <c r="M26" s="794"/>
      <c r="N26" s="795"/>
      <c r="O26" s="795"/>
      <c r="P26" s="795"/>
      <c r="Q26" s="795"/>
      <c r="R26" s="795"/>
      <c r="S26" s="795"/>
      <c r="T26" s="795"/>
      <c r="U26" s="795"/>
      <c r="V26" s="795"/>
      <c r="W26" s="796"/>
      <c r="X26" s="797"/>
    </row>
    <row r="28" spans="1:30" ht="20.100000000000001" customHeight="1">
      <c r="A28" s="10" t="s">
        <v>89</v>
      </c>
    </row>
    <row r="29" spans="1:30" ht="20.100000000000001" customHeight="1">
      <c r="B29" t="s">
        <v>377</v>
      </c>
      <c r="X29" s="9"/>
    </row>
    <row r="30" spans="1:30" ht="35.1" customHeight="1">
      <c r="B30" s="494" t="s">
        <v>286</v>
      </c>
      <c r="C30" s="809" t="s">
        <v>493</v>
      </c>
      <c r="D30" s="809"/>
      <c r="E30" s="809"/>
      <c r="F30" s="809"/>
      <c r="G30" s="809"/>
      <c r="H30" s="809"/>
      <c r="I30" s="809"/>
      <c r="J30" s="809"/>
      <c r="K30" s="809"/>
      <c r="L30" s="809"/>
      <c r="M30" s="809"/>
      <c r="N30" s="809"/>
      <c r="O30" s="809"/>
      <c r="P30" s="809"/>
      <c r="Q30" s="809"/>
      <c r="R30" s="809"/>
      <c r="S30" s="809"/>
      <c r="T30" s="809"/>
      <c r="U30" s="809"/>
      <c r="V30" s="809"/>
      <c r="W30" s="809"/>
      <c r="X30" s="809"/>
      <c r="Y30" s="809"/>
      <c r="Z30" s="809"/>
      <c r="AA30" s="809"/>
      <c r="AB30" s="809"/>
    </row>
    <row r="31" spans="1:30" ht="35.1" customHeight="1">
      <c r="B31" s="494" t="s">
        <v>287</v>
      </c>
      <c r="C31" s="809" t="s">
        <v>459</v>
      </c>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row>
    <row r="32" spans="1:30" ht="27" customHeight="1">
      <c r="B32" s="825" t="s">
        <v>83</v>
      </c>
      <c r="C32" s="834" t="s">
        <v>248</v>
      </c>
      <c r="D32" s="834"/>
      <c r="E32" s="834"/>
      <c r="F32" s="834"/>
      <c r="G32" s="834"/>
      <c r="H32" s="834"/>
      <c r="I32" s="834"/>
      <c r="J32" s="834"/>
      <c r="K32" s="834"/>
      <c r="L32" s="835"/>
      <c r="M32" s="840" t="s">
        <v>86</v>
      </c>
      <c r="N32" s="841"/>
      <c r="O32" s="841"/>
      <c r="P32" s="841"/>
      <c r="Q32" s="842"/>
      <c r="R32" s="827" t="s">
        <v>153</v>
      </c>
      <c r="S32" s="828"/>
      <c r="T32" s="828"/>
      <c r="U32" s="828"/>
      <c r="V32" s="828"/>
      <c r="W32" s="829"/>
      <c r="X32" s="825" t="s">
        <v>87</v>
      </c>
      <c r="Y32" s="825" t="s">
        <v>88</v>
      </c>
      <c r="Z32" s="814" t="s">
        <v>450</v>
      </c>
      <c r="AA32" s="814" t="s">
        <v>346</v>
      </c>
      <c r="AB32" s="814" t="s">
        <v>458</v>
      </c>
    </row>
    <row r="33" spans="2:28" ht="41.25" customHeight="1" thickBot="1">
      <c r="B33" s="833"/>
      <c r="C33" s="836"/>
      <c r="D33" s="836"/>
      <c r="E33" s="836"/>
      <c r="F33" s="836"/>
      <c r="G33" s="836"/>
      <c r="H33" s="836"/>
      <c r="I33" s="836"/>
      <c r="J33" s="836"/>
      <c r="K33" s="836"/>
      <c r="L33" s="837"/>
      <c r="M33" s="843"/>
      <c r="N33" s="844"/>
      <c r="O33" s="844"/>
      <c r="P33" s="844"/>
      <c r="Q33" s="845"/>
      <c r="R33" s="838" t="s">
        <v>156</v>
      </c>
      <c r="S33" s="839"/>
      <c r="T33" s="839"/>
      <c r="U33" s="839"/>
      <c r="V33" s="839"/>
      <c r="W33" s="20" t="s">
        <v>157</v>
      </c>
      <c r="X33" s="826"/>
      <c r="Y33" s="826"/>
      <c r="Z33" s="815"/>
      <c r="AA33" s="815"/>
      <c r="AB33" s="815"/>
    </row>
    <row r="34" spans="2:28" ht="37.5" customHeight="1">
      <c r="B34" s="12">
        <v>1</v>
      </c>
      <c r="C34" s="503"/>
      <c r="D34" s="504"/>
      <c r="E34" s="504"/>
      <c r="F34" s="504"/>
      <c r="G34" s="504"/>
      <c r="H34" s="504"/>
      <c r="I34" s="504"/>
      <c r="J34" s="504"/>
      <c r="K34" s="504"/>
      <c r="L34" s="505"/>
      <c r="M34" s="808"/>
      <c r="N34" s="808"/>
      <c r="O34" s="808"/>
      <c r="P34" s="808"/>
      <c r="Q34" s="808"/>
      <c r="R34" s="808"/>
      <c r="S34" s="808"/>
      <c r="T34" s="808"/>
      <c r="U34" s="808"/>
      <c r="V34" s="808"/>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788"/>
      <c r="N35" s="788"/>
      <c r="O35" s="788"/>
      <c r="P35" s="788"/>
      <c r="Q35" s="788"/>
      <c r="R35" s="788"/>
      <c r="S35" s="788"/>
      <c r="T35" s="788"/>
      <c r="U35" s="788"/>
      <c r="V35" s="788"/>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788"/>
      <c r="N36" s="788"/>
      <c r="O36" s="788"/>
      <c r="P36" s="788"/>
      <c r="Q36" s="788"/>
      <c r="R36" s="788"/>
      <c r="S36" s="788"/>
      <c r="T36" s="788"/>
      <c r="U36" s="788"/>
      <c r="V36" s="788"/>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788"/>
      <c r="N37" s="788"/>
      <c r="O37" s="788"/>
      <c r="P37" s="788"/>
      <c r="Q37" s="788"/>
      <c r="R37" s="788"/>
      <c r="S37" s="788"/>
      <c r="T37" s="788"/>
      <c r="U37" s="788"/>
      <c r="V37" s="788"/>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788"/>
      <c r="N38" s="788"/>
      <c r="O38" s="788"/>
      <c r="P38" s="788"/>
      <c r="Q38" s="788"/>
      <c r="R38" s="788"/>
      <c r="S38" s="788"/>
      <c r="T38" s="788"/>
      <c r="U38" s="788"/>
      <c r="V38" s="788"/>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788"/>
      <c r="N39" s="788"/>
      <c r="O39" s="788"/>
      <c r="P39" s="788"/>
      <c r="Q39" s="788"/>
      <c r="R39" s="804"/>
      <c r="S39" s="805"/>
      <c r="T39" s="805"/>
      <c r="U39" s="805"/>
      <c r="V39" s="806"/>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788"/>
      <c r="N40" s="788"/>
      <c r="O40" s="788"/>
      <c r="P40" s="788"/>
      <c r="Q40" s="788"/>
      <c r="R40" s="804"/>
      <c r="S40" s="805"/>
      <c r="T40" s="805"/>
      <c r="U40" s="805"/>
      <c r="V40" s="806"/>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788"/>
      <c r="N41" s="788"/>
      <c r="O41" s="788"/>
      <c r="P41" s="788"/>
      <c r="Q41" s="788"/>
      <c r="R41" s="804"/>
      <c r="S41" s="805"/>
      <c r="T41" s="805"/>
      <c r="U41" s="805"/>
      <c r="V41" s="806"/>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788"/>
      <c r="N42" s="788"/>
      <c r="O42" s="788"/>
      <c r="P42" s="788"/>
      <c r="Q42" s="788"/>
      <c r="R42" s="804"/>
      <c r="S42" s="805"/>
      <c r="T42" s="805"/>
      <c r="U42" s="805"/>
      <c r="V42" s="806"/>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788"/>
      <c r="N43" s="788"/>
      <c r="O43" s="788"/>
      <c r="P43" s="788"/>
      <c r="Q43" s="788"/>
      <c r="R43" s="804"/>
      <c r="S43" s="805"/>
      <c r="T43" s="805"/>
      <c r="U43" s="805"/>
      <c r="V43" s="806"/>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788"/>
      <c r="N44" s="788"/>
      <c r="O44" s="788"/>
      <c r="P44" s="788"/>
      <c r="Q44" s="788"/>
      <c r="R44" s="804"/>
      <c r="S44" s="805"/>
      <c r="T44" s="805"/>
      <c r="U44" s="805"/>
      <c r="V44" s="806"/>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788"/>
      <c r="N45" s="788"/>
      <c r="O45" s="788"/>
      <c r="P45" s="788"/>
      <c r="Q45" s="788"/>
      <c r="R45" s="804"/>
      <c r="S45" s="805"/>
      <c r="T45" s="805"/>
      <c r="U45" s="805"/>
      <c r="V45" s="806"/>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788"/>
      <c r="N46" s="788"/>
      <c r="O46" s="788"/>
      <c r="P46" s="788"/>
      <c r="Q46" s="788"/>
      <c r="R46" s="804"/>
      <c r="S46" s="805"/>
      <c r="T46" s="805"/>
      <c r="U46" s="805"/>
      <c r="V46" s="806"/>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788"/>
      <c r="N47" s="788"/>
      <c r="O47" s="788"/>
      <c r="P47" s="788"/>
      <c r="Q47" s="788"/>
      <c r="R47" s="804"/>
      <c r="S47" s="805"/>
      <c r="T47" s="805"/>
      <c r="U47" s="805"/>
      <c r="V47" s="806"/>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788"/>
      <c r="N48" s="788"/>
      <c r="O48" s="788"/>
      <c r="P48" s="788"/>
      <c r="Q48" s="788"/>
      <c r="R48" s="804"/>
      <c r="S48" s="805"/>
      <c r="T48" s="805"/>
      <c r="U48" s="805"/>
      <c r="V48" s="806"/>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788"/>
      <c r="N49" s="788"/>
      <c r="O49" s="788"/>
      <c r="P49" s="788"/>
      <c r="Q49" s="788"/>
      <c r="R49" s="804"/>
      <c r="S49" s="805"/>
      <c r="T49" s="805"/>
      <c r="U49" s="805"/>
      <c r="V49" s="806"/>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788"/>
      <c r="N50" s="788"/>
      <c r="O50" s="788"/>
      <c r="P50" s="788"/>
      <c r="Q50" s="788"/>
      <c r="R50" s="804"/>
      <c r="S50" s="805"/>
      <c r="T50" s="805"/>
      <c r="U50" s="805"/>
      <c r="V50" s="806"/>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788"/>
      <c r="N51" s="788"/>
      <c r="O51" s="788"/>
      <c r="P51" s="788"/>
      <c r="Q51" s="788"/>
      <c r="R51" s="804"/>
      <c r="S51" s="805"/>
      <c r="T51" s="805"/>
      <c r="U51" s="805"/>
      <c r="V51" s="806"/>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788"/>
      <c r="N52" s="788"/>
      <c r="O52" s="788"/>
      <c r="P52" s="788"/>
      <c r="Q52" s="788"/>
      <c r="R52" s="804"/>
      <c r="S52" s="805"/>
      <c r="T52" s="805"/>
      <c r="U52" s="805"/>
      <c r="V52" s="806"/>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788"/>
      <c r="N53" s="788"/>
      <c r="O53" s="788"/>
      <c r="P53" s="788"/>
      <c r="Q53" s="788"/>
      <c r="R53" s="804"/>
      <c r="S53" s="805"/>
      <c r="T53" s="805"/>
      <c r="U53" s="805"/>
      <c r="V53" s="806"/>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788"/>
      <c r="N54" s="788"/>
      <c r="O54" s="788"/>
      <c r="P54" s="788"/>
      <c r="Q54" s="788"/>
      <c r="R54" s="804"/>
      <c r="S54" s="805"/>
      <c r="T54" s="805"/>
      <c r="U54" s="805"/>
      <c r="V54" s="806"/>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788"/>
      <c r="N55" s="788"/>
      <c r="O55" s="788"/>
      <c r="P55" s="788"/>
      <c r="Q55" s="788"/>
      <c r="R55" s="804"/>
      <c r="S55" s="805"/>
      <c r="T55" s="805"/>
      <c r="U55" s="805"/>
      <c r="V55" s="806"/>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788"/>
      <c r="N56" s="788"/>
      <c r="O56" s="788"/>
      <c r="P56" s="788"/>
      <c r="Q56" s="788"/>
      <c r="R56" s="804"/>
      <c r="S56" s="805"/>
      <c r="T56" s="805"/>
      <c r="U56" s="805"/>
      <c r="V56" s="806"/>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788"/>
      <c r="N57" s="788"/>
      <c r="O57" s="788"/>
      <c r="P57" s="788"/>
      <c r="Q57" s="788"/>
      <c r="R57" s="804"/>
      <c r="S57" s="805"/>
      <c r="T57" s="805"/>
      <c r="U57" s="805"/>
      <c r="V57" s="806"/>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788"/>
      <c r="N58" s="788"/>
      <c r="O58" s="788"/>
      <c r="P58" s="788"/>
      <c r="Q58" s="788"/>
      <c r="R58" s="804"/>
      <c r="S58" s="805"/>
      <c r="T58" s="805"/>
      <c r="U58" s="805"/>
      <c r="V58" s="806"/>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788"/>
      <c r="N59" s="788"/>
      <c r="O59" s="788"/>
      <c r="P59" s="788"/>
      <c r="Q59" s="788"/>
      <c r="R59" s="804"/>
      <c r="S59" s="805"/>
      <c r="T59" s="805"/>
      <c r="U59" s="805"/>
      <c r="V59" s="806"/>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788"/>
      <c r="N60" s="788"/>
      <c r="O60" s="788"/>
      <c r="P60" s="788"/>
      <c r="Q60" s="788"/>
      <c r="R60" s="804"/>
      <c r="S60" s="805"/>
      <c r="T60" s="805"/>
      <c r="U60" s="805"/>
      <c r="V60" s="806"/>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788"/>
      <c r="N61" s="788"/>
      <c r="O61" s="788"/>
      <c r="P61" s="788"/>
      <c r="Q61" s="788"/>
      <c r="R61" s="804"/>
      <c r="S61" s="805"/>
      <c r="T61" s="805"/>
      <c r="U61" s="805"/>
      <c r="V61" s="806"/>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788"/>
      <c r="N62" s="788"/>
      <c r="O62" s="788"/>
      <c r="P62" s="788"/>
      <c r="Q62" s="788"/>
      <c r="R62" s="804"/>
      <c r="S62" s="805"/>
      <c r="T62" s="805"/>
      <c r="U62" s="805"/>
      <c r="V62" s="806"/>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788"/>
      <c r="N63" s="788"/>
      <c r="O63" s="788"/>
      <c r="P63" s="788"/>
      <c r="Q63" s="788"/>
      <c r="R63" s="804"/>
      <c r="S63" s="805"/>
      <c r="T63" s="805"/>
      <c r="U63" s="805"/>
      <c r="V63" s="806"/>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788"/>
      <c r="N64" s="788"/>
      <c r="O64" s="788"/>
      <c r="P64" s="788"/>
      <c r="Q64" s="788"/>
      <c r="R64" s="804"/>
      <c r="S64" s="805"/>
      <c r="T64" s="805"/>
      <c r="U64" s="805"/>
      <c r="V64" s="806"/>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788"/>
      <c r="N65" s="788"/>
      <c r="O65" s="788"/>
      <c r="P65" s="788"/>
      <c r="Q65" s="788"/>
      <c r="R65" s="804"/>
      <c r="S65" s="805"/>
      <c r="T65" s="805"/>
      <c r="U65" s="805"/>
      <c r="V65" s="806"/>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788"/>
      <c r="N66" s="788"/>
      <c r="O66" s="788"/>
      <c r="P66" s="788"/>
      <c r="Q66" s="788"/>
      <c r="R66" s="804"/>
      <c r="S66" s="805"/>
      <c r="T66" s="805"/>
      <c r="U66" s="805"/>
      <c r="V66" s="806"/>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788"/>
      <c r="N67" s="788"/>
      <c r="O67" s="788"/>
      <c r="P67" s="788"/>
      <c r="Q67" s="788"/>
      <c r="R67" s="804"/>
      <c r="S67" s="805"/>
      <c r="T67" s="805"/>
      <c r="U67" s="805"/>
      <c r="V67" s="806"/>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788"/>
      <c r="N68" s="788"/>
      <c r="O68" s="788"/>
      <c r="P68" s="788"/>
      <c r="Q68" s="788"/>
      <c r="R68" s="804"/>
      <c r="S68" s="805"/>
      <c r="T68" s="805"/>
      <c r="U68" s="805"/>
      <c r="V68" s="806"/>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788"/>
      <c r="N69" s="788"/>
      <c r="O69" s="788"/>
      <c r="P69" s="788"/>
      <c r="Q69" s="788"/>
      <c r="R69" s="804"/>
      <c r="S69" s="805"/>
      <c r="T69" s="805"/>
      <c r="U69" s="805"/>
      <c r="V69" s="806"/>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788"/>
      <c r="N70" s="788"/>
      <c r="O70" s="788"/>
      <c r="P70" s="788"/>
      <c r="Q70" s="788"/>
      <c r="R70" s="804"/>
      <c r="S70" s="805"/>
      <c r="T70" s="805"/>
      <c r="U70" s="805"/>
      <c r="V70" s="806"/>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788"/>
      <c r="N71" s="788"/>
      <c r="O71" s="788"/>
      <c r="P71" s="788"/>
      <c r="Q71" s="788"/>
      <c r="R71" s="804"/>
      <c r="S71" s="805"/>
      <c r="T71" s="805"/>
      <c r="U71" s="805"/>
      <c r="V71" s="806"/>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788"/>
      <c r="N72" s="788"/>
      <c r="O72" s="788"/>
      <c r="P72" s="788"/>
      <c r="Q72" s="788"/>
      <c r="R72" s="804"/>
      <c r="S72" s="805"/>
      <c r="T72" s="805"/>
      <c r="U72" s="805"/>
      <c r="V72" s="806"/>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788"/>
      <c r="N73" s="788"/>
      <c r="O73" s="788"/>
      <c r="P73" s="788"/>
      <c r="Q73" s="788"/>
      <c r="R73" s="804"/>
      <c r="S73" s="805"/>
      <c r="T73" s="805"/>
      <c r="U73" s="805"/>
      <c r="V73" s="806"/>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788"/>
      <c r="N74" s="788"/>
      <c r="O74" s="788"/>
      <c r="P74" s="788"/>
      <c r="Q74" s="788"/>
      <c r="R74" s="804"/>
      <c r="S74" s="805"/>
      <c r="T74" s="805"/>
      <c r="U74" s="805"/>
      <c r="V74" s="806"/>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788"/>
      <c r="N75" s="788"/>
      <c r="O75" s="788"/>
      <c r="P75" s="788"/>
      <c r="Q75" s="788"/>
      <c r="R75" s="804"/>
      <c r="S75" s="805"/>
      <c r="T75" s="805"/>
      <c r="U75" s="805"/>
      <c r="V75" s="806"/>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788"/>
      <c r="N76" s="788"/>
      <c r="O76" s="788"/>
      <c r="P76" s="788"/>
      <c r="Q76" s="788"/>
      <c r="R76" s="804"/>
      <c r="S76" s="805"/>
      <c r="T76" s="805"/>
      <c r="U76" s="805"/>
      <c r="V76" s="806"/>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788"/>
      <c r="N77" s="788"/>
      <c r="O77" s="788"/>
      <c r="P77" s="788"/>
      <c r="Q77" s="788"/>
      <c r="R77" s="804"/>
      <c r="S77" s="805"/>
      <c r="T77" s="805"/>
      <c r="U77" s="805"/>
      <c r="V77" s="806"/>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788"/>
      <c r="N78" s="788"/>
      <c r="O78" s="788"/>
      <c r="P78" s="788"/>
      <c r="Q78" s="788"/>
      <c r="R78" s="804"/>
      <c r="S78" s="805"/>
      <c r="T78" s="805"/>
      <c r="U78" s="805"/>
      <c r="V78" s="806"/>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788"/>
      <c r="N79" s="788"/>
      <c r="O79" s="788"/>
      <c r="P79" s="788"/>
      <c r="Q79" s="788"/>
      <c r="R79" s="804"/>
      <c r="S79" s="805"/>
      <c r="T79" s="805"/>
      <c r="U79" s="805"/>
      <c r="V79" s="806"/>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788"/>
      <c r="N80" s="788"/>
      <c r="O80" s="788"/>
      <c r="P80" s="788"/>
      <c r="Q80" s="788"/>
      <c r="R80" s="804"/>
      <c r="S80" s="805"/>
      <c r="T80" s="805"/>
      <c r="U80" s="805"/>
      <c r="V80" s="806"/>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788"/>
      <c r="N81" s="788"/>
      <c r="O81" s="788"/>
      <c r="P81" s="788"/>
      <c r="Q81" s="788"/>
      <c r="R81" s="804"/>
      <c r="S81" s="805"/>
      <c r="T81" s="805"/>
      <c r="U81" s="805"/>
      <c r="V81" s="806"/>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788"/>
      <c r="N82" s="788"/>
      <c r="O82" s="788"/>
      <c r="P82" s="788"/>
      <c r="Q82" s="788"/>
      <c r="R82" s="804"/>
      <c r="S82" s="805"/>
      <c r="T82" s="805"/>
      <c r="U82" s="805"/>
      <c r="V82" s="806"/>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788"/>
      <c r="N83" s="788"/>
      <c r="O83" s="788"/>
      <c r="P83" s="788"/>
      <c r="Q83" s="788"/>
      <c r="R83" s="804"/>
      <c r="S83" s="805"/>
      <c r="T83" s="805"/>
      <c r="U83" s="805"/>
      <c r="V83" s="806"/>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788"/>
      <c r="N84" s="788"/>
      <c r="O84" s="788"/>
      <c r="P84" s="788"/>
      <c r="Q84" s="788"/>
      <c r="R84" s="804"/>
      <c r="S84" s="805"/>
      <c r="T84" s="805"/>
      <c r="U84" s="805"/>
      <c r="V84" s="806"/>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788"/>
      <c r="N85" s="788"/>
      <c r="O85" s="788"/>
      <c r="P85" s="788"/>
      <c r="Q85" s="788"/>
      <c r="R85" s="804"/>
      <c r="S85" s="805"/>
      <c r="T85" s="805"/>
      <c r="U85" s="805"/>
      <c r="V85" s="806"/>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788"/>
      <c r="N86" s="788"/>
      <c r="O86" s="788"/>
      <c r="P86" s="788"/>
      <c r="Q86" s="788"/>
      <c r="R86" s="804"/>
      <c r="S86" s="805"/>
      <c r="T86" s="805"/>
      <c r="U86" s="805"/>
      <c r="V86" s="806"/>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788"/>
      <c r="N87" s="788"/>
      <c r="O87" s="788"/>
      <c r="P87" s="788"/>
      <c r="Q87" s="788"/>
      <c r="R87" s="804"/>
      <c r="S87" s="805"/>
      <c r="T87" s="805"/>
      <c r="U87" s="805"/>
      <c r="V87" s="806"/>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788"/>
      <c r="N88" s="788"/>
      <c r="O88" s="788"/>
      <c r="P88" s="788"/>
      <c r="Q88" s="788"/>
      <c r="R88" s="804"/>
      <c r="S88" s="805"/>
      <c r="T88" s="805"/>
      <c r="U88" s="805"/>
      <c r="V88" s="806"/>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788"/>
      <c r="N89" s="788"/>
      <c r="O89" s="788"/>
      <c r="P89" s="788"/>
      <c r="Q89" s="788"/>
      <c r="R89" s="804"/>
      <c r="S89" s="805"/>
      <c r="T89" s="805"/>
      <c r="U89" s="805"/>
      <c r="V89" s="806"/>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788"/>
      <c r="N90" s="788"/>
      <c r="O90" s="788"/>
      <c r="P90" s="788"/>
      <c r="Q90" s="788"/>
      <c r="R90" s="804"/>
      <c r="S90" s="805"/>
      <c r="T90" s="805"/>
      <c r="U90" s="805"/>
      <c r="V90" s="806"/>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788"/>
      <c r="N91" s="788"/>
      <c r="O91" s="788"/>
      <c r="P91" s="788"/>
      <c r="Q91" s="788"/>
      <c r="R91" s="804"/>
      <c r="S91" s="805"/>
      <c r="T91" s="805"/>
      <c r="U91" s="805"/>
      <c r="V91" s="806"/>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788"/>
      <c r="N92" s="788"/>
      <c r="O92" s="788"/>
      <c r="P92" s="788"/>
      <c r="Q92" s="788"/>
      <c r="R92" s="804"/>
      <c r="S92" s="805"/>
      <c r="T92" s="805"/>
      <c r="U92" s="805"/>
      <c r="V92" s="806"/>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788"/>
      <c r="N93" s="788"/>
      <c r="O93" s="788"/>
      <c r="P93" s="788"/>
      <c r="Q93" s="788"/>
      <c r="R93" s="804"/>
      <c r="S93" s="805"/>
      <c r="T93" s="805"/>
      <c r="U93" s="805"/>
      <c r="V93" s="806"/>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788"/>
      <c r="N94" s="788"/>
      <c r="O94" s="788"/>
      <c r="P94" s="788"/>
      <c r="Q94" s="788"/>
      <c r="R94" s="804"/>
      <c r="S94" s="805"/>
      <c r="T94" s="805"/>
      <c r="U94" s="805"/>
      <c r="V94" s="806"/>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788"/>
      <c r="N95" s="788"/>
      <c r="O95" s="788"/>
      <c r="P95" s="788"/>
      <c r="Q95" s="788"/>
      <c r="R95" s="804"/>
      <c r="S95" s="805"/>
      <c r="T95" s="805"/>
      <c r="U95" s="805"/>
      <c r="V95" s="806"/>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788"/>
      <c r="N96" s="788"/>
      <c r="O96" s="788"/>
      <c r="P96" s="788"/>
      <c r="Q96" s="788"/>
      <c r="R96" s="804"/>
      <c r="S96" s="805"/>
      <c r="T96" s="805"/>
      <c r="U96" s="805"/>
      <c r="V96" s="806"/>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788"/>
      <c r="N97" s="788"/>
      <c r="O97" s="788"/>
      <c r="P97" s="788"/>
      <c r="Q97" s="788"/>
      <c r="R97" s="804"/>
      <c r="S97" s="805"/>
      <c r="T97" s="805"/>
      <c r="U97" s="805"/>
      <c r="V97" s="806"/>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788"/>
      <c r="N98" s="788"/>
      <c r="O98" s="788"/>
      <c r="P98" s="788"/>
      <c r="Q98" s="788"/>
      <c r="R98" s="804"/>
      <c r="S98" s="805"/>
      <c r="T98" s="805"/>
      <c r="U98" s="805"/>
      <c r="V98" s="806"/>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788"/>
      <c r="N99" s="788"/>
      <c r="O99" s="788"/>
      <c r="P99" s="788"/>
      <c r="Q99" s="788"/>
      <c r="R99" s="804"/>
      <c r="S99" s="805"/>
      <c r="T99" s="805"/>
      <c r="U99" s="805"/>
      <c r="V99" s="806"/>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788"/>
      <c r="N100" s="788"/>
      <c r="O100" s="788"/>
      <c r="P100" s="788"/>
      <c r="Q100" s="788"/>
      <c r="R100" s="804"/>
      <c r="S100" s="805"/>
      <c r="T100" s="805"/>
      <c r="U100" s="805"/>
      <c r="V100" s="806"/>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788"/>
      <c r="N101" s="788"/>
      <c r="O101" s="788"/>
      <c r="P101" s="788"/>
      <c r="Q101" s="788"/>
      <c r="R101" s="804"/>
      <c r="S101" s="805"/>
      <c r="T101" s="805"/>
      <c r="U101" s="805"/>
      <c r="V101" s="806"/>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788"/>
      <c r="N102" s="788"/>
      <c r="O102" s="788"/>
      <c r="P102" s="788"/>
      <c r="Q102" s="788"/>
      <c r="R102" s="804"/>
      <c r="S102" s="805"/>
      <c r="T102" s="805"/>
      <c r="U102" s="805"/>
      <c r="V102" s="806"/>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788"/>
      <c r="N103" s="788"/>
      <c r="O103" s="788"/>
      <c r="P103" s="788"/>
      <c r="Q103" s="788"/>
      <c r="R103" s="804"/>
      <c r="S103" s="805"/>
      <c r="T103" s="805"/>
      <c r="U103" s="805"/>
      <c r="V103" s="806"/>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788"/>
      <c r="N104" s="788"/>
      <c r="O104" s="788"/>
      <c r="P104" s="788"/>
      <c r="Q104" s="788"/>
      <c r="R104" s="804"/>
      <c r="S104" s="805"/>
      <c r="T104" s="805"/>
      <c r="U104" s="805"/>
      <c r="V104" s="806"/>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788"/>
      <c r="N105" s="788"/>
      <c r="O105" s="788"/>
      <c r="P105" s="788"/>
      <c r="Q105" s="788"/>
      <c r="R105" s="804"/>
      <c r="S105" s="805"/>
      <c r="T105" s="805"/>
      <c r="U105" s="805"/>
      <c r="V105" s="806"/>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788"/>
      <c r="N106" s="788"/>
      <c r="O106" s="788"/>
      <c r="P106" s="788"/>
      <c r="Q106" s="788"/>
      <c r="R106" s="804"/>
      <c r="S106" s="805"/>
      <c r="T106" s="805"/>
      <c r="U106" s="805"/>
      <c r="V106" s="806"/>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788"/>
      <c r="N107" s="788"/>
      <c r="O107" s="788"/>
      <c r="P107" s="788"/>
      <c r="Q107" s="788"/>
      <c r="R107" s="804"/>
      <c r="S107" s="805"/>
      <c r="T107" s="805"/>
      <c r="U107" s="805"/>
      <c r="V107" s="806"/>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788"/>
      <c r="N108" s="788"/>
      <c r="O108" s="788"/>
      <c r="P108" s="788"/>
      <c r="Q108" s="788"/>
      <c r="R108" s="804"/>
      <c r="S108" s="805"/>
      <c r="T108" s="805"/>
      <c r="U108" s="805"/>
      <c r="V108" s="806"/>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788"/>
      <c r="N109" s="788"/>
      <c r="O109" s="788"/>
      <c r="P109" s="788"/>
      <c r="Q109" s="788"/>
      <c r="R109" s="804"/>
      <c r="S109" s="805"/>
      <c r="T109" s="805"/>
      <c r="U109" s="805"/>
      <c r="V109" s="806"/>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788"/>
      <c r="N110" s="788"/>
      <c r="O110" s="788"/>
      <c r="P110" s="788"/>
      <c r="Q110" s="788"/>
      <c r="R110" s="804"/>
      <c r="S110" s="805"/>
      <c r="T110" s="805"/>
      <c r="U110" s="805"/>
      <c r="V110" s="806"/>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788"/>
      <c r="N111" s="788"/>
      <c r="O111" s="788"/>
      <c r="P111" s="788"/>
      <c r="Q111" s="788"/>
      <c r="R111" s="804"/>
      <c r="S111" s="805"/>
      <c r="T111" s="805"/>
      <c r="U111" s="805"/>
      <c r="V111" s="806"/>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788"/>
      <c r="N112" s="788"/>
      <c r="O112" s="788"/>
      <c r="P112" s="788"/>
      <c r="Q112" s="788"/>
      <c r="R112" s="804"/>
      <c r="S112" s="805"/>
      <c r="T112" s="805"/>
      <c r="U112" s="805"/>
      <c r="V112" s="806"/>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788"/>
      <c r="N113" s="788"/>
      <c r="O113" s="788"/>
      <c r="P113" s="788"/>
      <c r="Q113" s="788"/>
      <c r="R113" s="804"/>
      <c r="S113" s="805"/>
      <c r="T113" s="805"/>
      <c r="U113" s="805"/>
      <c r="V113" s="806"/>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788"/>
      <c r="N114" s="788"/>
      <c r="O114" s="788"/>
      <c r="P114" s="788"/>
      <c r="Q114" s="788"/>
      <c r="R114" s="804"/>
      <c r="S114" s="805"/>
      <c r="T114" s="805"/>
      <c r="U114" s="805"/>
      <c r="V114" s="806"/>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788"/>
      <c r="N115" s="788"/>
      <c r="O115" s="788"/>
      <c r="P115" s="788"/>
      <c r="Q115" s="788"/>
      <c r="R115" s="804"/>
      <c r="S115" s="805"/>
      <c r="T115" s="805"/>
      <c r="U115" s="805"/>
      <c r="V115" s="806"/>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788"/>
      <c r="N116" s="788"/>
      <c r="O116" s="788"/>
      <c r="P116" s="788"/>
      <c r="Q116" s="788"/>
      <c r="R116" s="804"/>
      <c r="S116" s="805"/>
      <c r="T116" s="805"/>
      <c r="U116" s="805"/>
      <c r="V116" s="806"/>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788"/>
      <c r="N117" s="788"/>
      <c r="O117" s="788"/>
      <c r="P117" s="788"/>
      <c r="Q117" s="788"/>
      <c r="R117" s="804"/>
      <c r="S117" s="805"/>
      <c r="T117" s="805"/>
      <c r="U117" s="805"/>
      <c r="V117" s="806"/>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788"/>
      <c r="N118" s="788"/>
      <c r="O118" s="788"/>
      <c r="P118" s="788"/>
      <c r="Q118" s="788"/>
      <c r="R118" s="804"/>
      <c r="S118" s="805"/>
      <c r="T118" s="805"/>
      <c r="U118" s="805"/>
      <c r="V118" s="806"/>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788"/>
      <c r="N119" s="788"/>
      <c r="O119" s="788"/>
      <c r="P119" s="788"/>
      <c r="Q119" s="788"/>
      <c r="R119" s="804"/>
      <c r="S119" s="805"/>
      <c r="T119" s="805"/>
      <c r="U119" s="805"/>
      <c r="V119" s="806"/>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788"/>
      <c r="N120" s="788"/>
      <c r="O120" s="788"/>
      <c r="P120" s="788"/>
      <c r="Q120" s="788"/>
      <c r="R120" s="804"/>
      <c r="S120" s="805"/>
      <c r="T120" s="805"/>
      <c r="U120" s="805"/>
      <c r="V120" s="806"/>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788"/>
      <c r="N121" s="788"/>
      <c r="O121" s="788"/>
      <c r="P121" s="788"/>
      <c r="Q121" s="788"/>
      <c r="R121" s="804"/>
      <c r="S121" s="805"/>
      <c r="T121" s="805"/>
      <c r="U121" s="805"/>
      <c r="V121" s="806"/>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788"/>
      <c r="N122" s="788"/>
      <c r="O122" s="788"/>
      <c r="P122" s="788"/>
      <c r="Q122" s="788"/>
      <c r="R122" s="804"/>
      <c r="S122" s="805"/>
      <c r="T122" s="805"/>
      <c r="U122" s="805"/>
      <c r="V122" s="806"/>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788"/>
      <c r="N123" s="788"/>
      <c r="O123" s="788"/>
      <c r="P123" s="788"/>
      <c r="Q123" s="788"/>
      <c r="R123" s="804"/>
      <c r="S123" s="805"/>
      <c r="T123" s="805"/>
      <c r="U123" s="805"/>
      <c r="V123" s="806"/>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788"/>
      <c r="N124" s="788"/>
      <c r="O124" s="788"/>
      <c r="P124" s="788"/>
      <c r="Q124" s="788"/>
      <c r="R124" s="804"/>
      <c r="S124" s="805"/>
      <c r="T124" s="805"/>
      <c r="U124" s="805"/>
      <c r="V124" s="806"/>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788"/>
      <c r="N125" s="788"/>
      <c r="O125" s="788"/>
      <c r="P125" s="788"/>
      <c r="Q125" s="788"/>
      <c r="R125" s="804"/>
      <c r="S125" s="805"/>
      <c r="T125" s="805"/>
      <c r="U125" s="805"/>
      <c r="V125" s="806"/>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788"/>
      <c r="N126" s="788"/>
      <c r="O126" s="788"/>
      <c r="P126" s="788"/>
      <c r="Q126" s="788"/>
      <c r="R126" s="804"/>
      <c r="S126" s="805"/>
      <c r="T126" s="805"/>
      <c r="U126" s="805"/>
      <c r="V126" s="806"/>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788"/>
      <c r="N127" s="788"/>
      <c r="O127" s="788"/>
      <c r="P127" s="788"/>
      <c r="Q127" s="788"/>
      <c r="R127" s="804"/>
      <c r="S127" s="805"/>
      <c r="T127" s="805"/>
      <c r="U127" s="805"/>
      <c r="V127" s="806"/>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788"/>
      <c r="N128" s="788"/>
      <c r="O128" s="788"/>
      <c r="P128" s="788"/>
      <c r="Q128" s="788"/>
      <c r="R128" s="804"/>
      <c r="S128" s="805"/>
      <c r="T128" s="805"/>
      <c r="U128" s="805"/>
      <c r="V128" s="806"/>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788"/>
      <c r="N129" s="788"/>
      <c r="O129" s="788"/>
      <c r="P129" s="788"/>
      <c r="Q129" s="788"/>
      <c r="R129" s="804"/>
      <c r="S129" s="805"/>
      <c r="T129" s="805"/>
      <c r="U129" s="805"/>
      <c r="V129" s="806"/>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788"/>
      <c r="N130" s="788"/>
      <c r="O130" s="788"/>
      <c r="P130" s="788"/>
      <c r="Q130" s="788"/>
      <c r="R130" s="804"/>
      <c r="S130" s="805"/>
      <c r="T130" s="805"/>
      <c r="U130" s="805"/>
      <c r="V130" s="806"/>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788"/>
      <c r="N131" s="788"/>
      <c r="O131" s="788"/>
      <c r="P131" s="788"/>
      <c r="Q131" s="788"/>
      <c r="R131" s="804"/>
      <c r="S131" s="805"/>
      <c r="T131" s="805"/>
      <c r="U131" s="805"/>
      <c r="V131" s="806"/>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788"/>
      <c r="N132" s="788"/>
      <c r="O132" s="788"/>
      <c r="P132" s="788"/>
      <c r="Q132" s="788"/>
      <c r="R132" s="804"/>
      <c r="S132" s="805"/>
      <c r="T132" s="805"/>
      <c r="U132" s="805"/>
      <c r="V132" s="806"/>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07"/>
      <c r="N133" s="807"/>
      <c r="O133" s="807"/>
      <c r="P133" s="807"/>
      <c r="Q133" s="807"/>
      <c r="R133" s="830"/>
      <c r="S133" s="831"/>
      <c r="T133" s="831"/>
      <c r="U133" s="831"/>
      <c r="V133" s="832"/>
      <c r="W133" s="520"/>
      <c r="X133" s="521"/>
      <c r="Y133" s="541"/>
      <c r="Z133" s="522"/>
      <c r="AA133" s="523"/>
      <c r="AB133" s="497" t="str">
        <f t="shared" si="3"/>
        <v/>
      </c>
    </row>
    <row r="134" spans="1:28" ht="4.5" customHeight="1">
      <c r="A134" s="11"/>
    </row>
    <row r="135" spans="1:28" ht="28.5" customHeight="1">
      <c r="B135" s="18"/>
      <c r="C135" s="809"/>
      <c r="D135" s="809"/>
      <c r="E135" s="809"/>
      <c r="F135" s="809"/>
      <c r="G135" s="809"/>
      <c r="H135" s="809"/>
      <c r="I135" s="809"/>
      <c r="J135" s="809"/>
      <c r="K135" s="809"/>
      <c r="L135" s="809"/>
      <c r="M135" s="809"/>
      <c r="N135" s="809"/>
      <c r="O135" s="809"/>
      <c r="P135" s="809"/>
      <c r="Q135" s="809"/>
      <c r="R135" s="809"/>
      <c r="S135" s="809"/>
      <c r="T135" s="809"/>
      <c r="U135" s="809"/>
      <c r="V135" s="809"/>
      <c r="W135" s="809"/>
      <c r="X135" s="809"/>
      <c r="Y135" s="809"/>
      <c r="Z135" s="809"/>
      <c r="AA135" s="809"/>
      <c r="AB135" s="809"/>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55" zoomScaleNormal="85" zoomScaleSheetLayoutView="55"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858" t="s">
        <v>6</v>
      </c>
      <c r="B3" s="858"/>
      <c r="C3" s="859"/>
      <c r="D3" s="855" t="str">
        <f>IF(基本情報入力シート!M16="","",基本情報入力シート!M16)</f>
        <v/>
      </c>
      <c r="E3" s="856"/>
      <c r="F3" s="856"/>
      <c r="G3" s="856"/>
      <c r="H3" s="856"/>
      <c r="I3" s="856"/>
      <c r="J3" s="856"/>
      <c r="K3" s="856"/>
      <c r="L3" s="856"/>
      <c r="M3" s="856"/>
      <c r="N3" s="856"/>
      <c r="O3" s="857"/>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846" t="s">
        <v>452</v>
      </c>
      <c r="B5" s="847"/>
      <c r="C5" s="847"/>
      <c r="D5" s="847"/>
      <c r="E5" s="847"/>
      <c r="F5" s="847"/>
      <c r="G5" s="847"/>
      <c r="H5" s="847"/>
      <c r="I5" s="847"/>
      <c r="J5" s="847"/>
      <c r="K5" s="847"/>
      <c r="L5" s="847"/>
      <c r="M5" s="847"/>
      <c r="N5" s="847"/>
      <c r="O5" s="421" t="str">
        <f>IF(SUM(AG12:AG111)=0,"",SUM(AG12:AG111))</f>
        <v/>
      </c>
      <c r="P5" s="420"/>
      <c r="Q5" s="418"/>
      <c r="U5" s="418"/>
    </row>
    <row r="6" spans="1:33" ht="21" customHeight="1" thickBot="1">
      <c r="Q6" s="81"/>
      <c r="AG6" s="422"/>
    </row>
    <row r="7" spans="1:33" ht="18" customHeight="1">
      <c r="A7" s="860"/>
      <c r="B7" s="862" t="s">
        <v>267</v>
      </c>
      <c r="C7" s="863"/>
      <c r="D7" s="863"/>
      <c r="E7" s="863"/>
      <c r="F7" s="863"/>
      <c r="G7" s="863"/>
      <c r="H7" s="863"/>
      <c r="I7" s="863"/>
      <c r="J7" s="863"/>
      <c r="K7" s="864"/>
      <c r="L7" s="868" t="s">
        <v>86</v>
      </c>
      <c r="M7" s="848" t="s">
        <v>153</v>
      </c>
      <c r="N7" s="849"/>
      <c r="O7" s="870" t="s">
        <v>99</v>
      </c>
      <c r="P7" s="880" t="s">
        <v>52</v>
      </c>
      <c r="Q7" s="882" t="s">
        <v>460</v>
      </c>
      <c r="R7" s="423" t="s">
        <v>252</v>
      </c>
      <c r="S7" s="424"/>
      <c r="T7" s="424"/>
      <c r="U7" s="424"/>
      <c r="V7" s="424"/>
      <c r="W7" s="424"/>
      <c r="X7" s="424"/>
      <c r="Y7" s="424"/>
      <c r="Z7" s="424"/>
      <c r="AA7" s="424"/>
      <c r="AB7" s="424"/>
      <c r="AC7" s="424"/>
      <c r="AD7" s="424"/>
      <c r="AE7" s="424"/>
      <c r="AF7" s="424"/>
      <c r="AG7" s="425"/>
    </row>
    <row r="8" spans="1:33" ht="14.25" customHeight="1">
      <c r="A8" s="861"/>
      <c r="B8" s="865"/>
      <c r="C8" s="866"/>
      <c r="D8" s="866"/>
      <c r="E8" s="866"/>
      <c r="F8" s="866"/>
      <c r="G8" s="866"/>
      <c r="H8" s="866"/>
      <c r="I8" s="866"/>
      <c r="J8" s="866"/>
      <c r="K8" s="867"/>
      <c r="L8" s="869"/>
      <c r="M8" s="850"/>
      <c r="N8" s="851"/>
      <c r="O8" s="871"/>
      <c r="P8" s="881"/>
      <c r="Q8" s="883"/>
      <c r="R8" s="426"/>
      <c r="S8" s="872" t="s">
        <v>266</v>
      </c>
      <c r="T8" s="874" t="s">
        <v>288</v>
      </c>
      <c r="U8" s="848" t="s">
        <v>289</v>
      </c>
      <c r="V8" s="876"/>
      <c r="W8" s="876"/>
      <c r="X8" s="876"/>
      <c r="Y8" s="876"/>
      <c r="Z8" s="876"/>
      <c r="AA8" s="876"/>
      <c r="AB8" s="876"/>
      <c r="AC8" s="876"/>
      <c r="AD8" s="876"/>
      <c r="AE8" s="876"/>
      <c r="AF8" s="849"/>
      <c r="AG8" s="878" t="s">
        <v>461</v>
      </c>
    </row>
    <row r="9" spans="1:33" ht="13.5" customHeight="1">
      <c r="A9" s="861"/>
      <c r="B9" s="865"/>
      <c r="C9" s="866"/>
      <c r="D9" s="866"/>
      <c r="E9" s="866"/>
      <c r="F9" s="866"/>
      <c r="G9" s="866"/>
      <c r="H9" s="866"/>
      <c r="I9" s="866"/>
      <c r="J9" s="866"/>
      <c r="K9" s="867"/>
      <c r="L9" s="869"/>
      <c r="M9" s="852"/>
      <c r="N9" s="853"/>
      <c r="O9" s="871"/>
      <c r="P9" s="881"/>
      <c r="Q9" s="883"/>
      <c r="R9" s="854" t="s">
        <v>64</v>
      </c>
      <c r="S9" s="873"/>
      <c r="T9" s="875"/>
      <c r="U9" s="850"/>
      <c r="V9" s="877"/>
      <c r="W9" s="877"/>
      <c r="X9" s="877"/>
      <c r="Y9" s="877"/>
      <c r="Z9" s="877"/>
      <c r="AA9" s="877"/>
      <c r="AB9" s="877"/>
      <c r="AC9" s="877"/>
      <c r="AD9" s="877"/>
      <c r="AE9" s="877"/>
      <c r="AF9" s="851"/>
      <c r="AG9" s="879"/>
    </row>
    <row r="10" spans="1:33" ht="120" customHeight="1">
      <c r="A10" s="861"/>
      <c r="B10" s="865"/>
      <c r="C10" s="866"/>
      <c r="D10" s="866"/>
      <c r="E10" s="866"/>
      <c r="F10" s="866"/>
      <c r="G10" s="866"/>
      <c r="H10" s="866"/>
      <c r="I10" s="866"/>
      <c r="J10" s="866"/>
      <c r="K10" s="867"/>
      <c r="L10" s="869"/>
      <c r="M10" s="428" t="s">
        <v>154</v>
      </c>
      <c r="N10" s="428" t="s">
        <v>155</v>
      </c>
      <c r="O10" s="871"/>
      <c r="P10" s="881"/>
      <c r="Q10" s="883"/>
      <c r="R10" s="854"/>
      <c r="S10" s="873"/>
      <c r="T10" s="875"/>
      <c r="U10" s="850"/>
      <c r="V10" s="877"/>
      <c r="W10" s="877"/>
      <c r="X10" s="877"/>
      <c r="Y10" s="877"/>
      <c r="Z10" s="877"/>
      <c r="AA10" s="877"/>
      <c r="AB10" s="877"/>
      <c r="AC10" s="877"/>
      <c r="AD10" s="877"/>
      <c r="AE10" s="877"/>
      <c r="AF10" s="851"/>
      <c r="AG10" s="879"/>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R12" sqref="R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858" t="s">
        <v>6</v>
      </c>
      <c r="B3" s="858"/>
      <c r="C3" s="859"/>
      <c r="D3" s="855" t="str">
        <f>IF(基本情報入力シート!M16="","",基本情報入力シート!M16)</f>
        <v/>
      </c>
      <c r="E3" s="856"/>
      <c r="F3" s="856"/>
      <c r="G3" s="856"/>
      <c r="H3" s="856"/>
      <c r="I3" s="856"/>
      <c r="J3" s="856"/>
      <c r="K3" s="856"/>
      <c r="L3" s="856"/>
      <c r="M3" s="856"/>
      <c r="N3" s="856"/>
      <c r="O3" s="857"/>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887" t="s">
        <v>453</v>
      </c>
      <c r="B5" s="888"/>
      <c r="C5" s="888"/>
      <c r="D5" s="888"/>
      <c r="E5" s="888"/>
      <c r="F5" s="888"/>
      <c r="G5" s="888"/>
      <c r="H5" s="888"/>
      <c r="I5" s="888"/>
      <c r="J5" s="888"/>
      <c r="K5" s="888"/>
      <c r="L5" s="888"/>
      <c r="M5" s="888"/>
      <c r="N5" s="889"/>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860"/>
      <c r="B7" s="862" t="s">
        <v>267</v>
      </c>
      <c r="C7" s="863"/>
      <c r="D7" s="863"/>
      <c r="E7" s="863"/>
      <c r="F7" s="863"/>
      <c r="G7" s="863"/>
      <c r="H7" s="863"/>
      <c r="I7" s="863"/>
      <c r="J7" s="863"/>
      <c r="K7" s="864"/>
      <c r="L7" s="868" t="s">
        <v>86</v>
      </c>
      <c r="M7" s="848" t="s">
        <v>153</v>
      </c>
      <c r="N7" s="849"/>
      <c r="O7" s="870" t="s">
        <v>99</v>
      </c>
      <c r="P7" s="880" t="s">
        <v>52</v>
      </c>
      <c r="Q7" s="882" t="s">
        <v>460</v>
      </c>
      <c r="R7" s="461" t="s">
        <v>253</v>
      </c>
      <c r="S7" s="462"/>
      <c r="T7" s="462"/>
      <c r="U7" s="463"/>
      <c r="V7" s="463"/>
      <c r="W7" s="463"/>
      <c r="X7" s="463"/>
      <c r="Y7" s="463"/>
      <c r="Z7" s="463"/>
      <c r="AA7" s="463"/>
      <c r="AB7" s="463"/>
      <c r="AC7" s="463"/>
      <c r="AD7" s="463"/>
      <c r="AE7" s="463"/>
      <c r="AF7" s="463"/>
      <c r="AG7" s="463"/>
      <c r="AH7" s="464"/>
    </row>
    <row r="8" spans="1:45" ht="14.25" customHeight="1">
      <c r="A8" s="861"/>
      <c r="B8" s="865"/>
      <c r="C8" s="866"/>
      <c r="D8" s="866"/>
      <c r="E8" s="866"/>
      <c r="F8" s="866"/>
      <c r="G8" s="866"/>
      <c r="H8" s="866"/>
      <c r="I8" s="866"/>
      <c r="J8" s="866"/>
      <c r="K8" s="867"/>
      <c r="L8" s="869"/>
      <c r="M8" s="850"/>
      <c r="N8" s="851"/>
      <c r="O8" s="871"/>
      <c r="P8" s="881"/>
      <c r="Q8" s="883"/>
      <c r="R8" s="465"/>
      <c r="S8" s="882" t="s">
        <v>269</v>
      </c>
      <c r="T8" s="874" t="s">
        <v>462</v>
      </c>
      <c r="U8" s="771"/>
      <c r="V8" s="884"/>
      <c r="W8" s="885"/>
      <c r="X8" s="885"/>
      <c r="Y8" s="885"/>
      <c r="Z8" s="885"/>
      <c r="AA8" s="885"/>
      <c r="AB8" s="885"/>
      <c r="AC8" s="885"/>
      <c r="AD8" s="885"/>
      <c r="AE8" s="885"/>
      <c r="AF8" s="885"/>
      <c r="AG8" s="886"/>
      <c r="AH8" s="772"/>
    </row>
    <row r="9" spans="1:45" ht="13.5" customHeight="1">
      <c r="A9" s="861"/>
      <c r="B9" s="865"/>
      <c r="C9" s="866"/>
      <c r="D9" s="866"/>
      <c r="E9" s="866"/>
      <c r="F9" s="866"/>
      <c r="G9" s="866"/>
      <c r="H9" s="866"/>
      <c r="I9" s="866"/>
      <c r="J9" s="866"/>
      <c r="K9" s="867"/>
      <c r="L9" s="869"/>
      <c r="M9" s="852"/>
      <c r="N9" s="853"/>
      <c r="O9" s="871"/>
      <c r="P9" s="881"/>
      <c r="Q9" s="883"/>
      <c r="R9" s="854" t="s">
        <v>78</v>
      </c>
      <c r="S9" s="890"/>
      <c r="T9" s="875"/>
      <c r="U9" s="851" t="s">
        <v>226</v>
      </c>
      <c r="V9" s="850" t="s">
        <v>463</v>
      </c>
      <c r="W9" s="877"/>
      <c r="X9" s="877"/>
      <c r="Y9" s="877"/>
      <c r="Z9" s="877"/>
      <c r="AA9" s="877"/>
      <c r="AB9" s="877"/>
      <c r="AC9" s="877"/>
      <c r="AD9" s="877"/>
      <c r="AE9" s="877"/>
      <c r="AF9" s="877"/>
      <c r="AG9" s="877"/>
      <c r="AH9" s="879" t="s">
        <v>464</v>
      </c>
    </row>
    <row r="10" spans="1:45" ht="120" customHeight="1">
      <c r="A10" s="861"/>
      <c r="B10" s="865"/>
      <c r="C10" s="866"/>
      <c r="D10" s="866"/>
      <c r="E10" s="866"/>
      <c r="F10" s="866"/>
      <c r="G10" s="866"/>
      <c r="H10" s="866"/>
      <c r="I10" s="866"/>
      <c r="J10" s="866"/>
      <c r="K10" s="867"/>
      <c r="L10" s="869"/>
      <c r="M10" s="428" t="s">
        <v>154</v>
      </c>
      <c r="N10" s="428" t="s">
        <v>155</v>
      </c>
      <c r="O10" s="871"/>
      <c r="P10" s="881"/>
      <c r="Q10" s="883"/>
      <c r="R10" s="854"/>
      <c r="S10" s="890"/>
      <c r="T10" s="875"/>
      <c r="U10" s="851"/>
      <c r="V10" s="850"/>
      <c r="W10" s="877"/>
      <c r="X10" s="877"/>
      <c r="Y10" s="877"/>
      <c r="Z10" s="877"/>
      <c r="AA10" s="877"/>
      <c r="AB10" s="877"/>
      <c r="AC10" s="877"/>
      <c r="AD10" s="877"/>
      <c r="AE10" s="877"/>
      <c r="AF10" s="877"/>
      <c r="AG10" s="877"/>
      <c r="AH10" s="879"/>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計画書_総括表'!$L$19="×"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K111"/>
  <sheetViews>
    <sheetView view="pageBreakPreview" zoomScale="55" zoomScaleNormal="85" zoomScaleSheetLayoutView="55" zoomScalePageLayoutView="70" workbookViewId="0">
      <selection activeCell="Q12" sqref="Q12"/>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0" t="s">
        <v>378</v>
      </c>
      <c r="G1" s="601" t="s">
        <v>379</v>
      </c>
      <c r="Q1" s="903" t="s">
        <v>473</v>
      </c>
      <c r="R1" s="904"/>
      <c r="S1" s="904"/>
      <c r="T1" s="904"/>
      <c r="U1" s="904"/>
      <c r="V1" s="904"/>
      <c r="W1" s="904"/>
      <c r="X1" s="904"/>
      <c r="Y1" s="904"/>
      <c r="Z1" s="904"/>
      <c r="AA1" s="904"/>
      <c r="AB1" s="904"/>
      <c r="AC1" s="904"/>
      <c r="AD1" s="904"/>
      <c r="AE1" s="904"/>
      <c r="AF1" s="904"/>
      <c r="AG1" s="904"/>
      <c r="AH1" s="904"/>
      <c r="AI1" s="904"/>
      <c r="AJ1" s="904"/>
      <c r="AK1" s="904"/>
    </row>
    <row r="2" spans="1:37" ht="21" customHeight="1" thickBot="1">
      <c r="B2" s="601"/>
      <c r="C2" s="601"/>
      <c r="D2" s="601"/>
      <c r="E2" s="601"/>
      <c r="F2" s="601"/>
      <c r="G2" s="601"/>
      <c r="H2" s="601"/>
      <c r="I2" s="601"/>
      <c r="J2" s="601"/>
      <c r="K2" s="601"/>
      <c r="L2" s="601"/>
      <c r="M2" s="601"/>
      <c r="N2" s="601"/>
      <c r="O2" s="601"/>
      <c r="P2" s="641" t="s">
        <v>69</v>
      </c>
      <c r="Q2" s="904"/>
      <c r="R2" s="904"/>
      <c r="S2" s="904"/>
      <c r="T2" s="904"/>
      <c r="U2" s="904"/>
      <c r="V2" s="904"/>
      <c r="W2" s="904"/>
      <c r="X2" s="904"/>
      <c r="Y2" s="904"/>
      <c r="Z2" s="904"/>
      <c r="AA2" s="904"/>
      <c r="AB2" s="904"/>
      <c r="AC2" s="904"/>
      <c r="AD2" s="904"/>
      <c r="AE2" s="904"/>
      <c r="AF2" s="904"/>
      <c r="AG2" s="904"/>
      <c r="AH2" s="904"/>
      <c r="AI2" s="904"/>
      <c r="AJ2" s="904"/>
      <c r="AK2" s="904"/>
    </row>
    <row r="3" spans="1:37" ht="27" customHeight="1" thickBot="1">
      <c r="A3" s="905" t="s">
        <v>6</v>
      </c>
      <c r="B3" s="905"/>
      <c r="C3" s="906"/>
      <c r="D3" s="907" t="str">
        <f>IF(基本情報入力シート!M16="","",基本情報入力シート!M16)</f>
        <v/>
      </c>
      <c r="E3" s="908"/>
      <c r="F3" s="908"/>
      <c r="G3" s="908"/>
      <c r="H3" s="908"/>
      <c r="I3" s="908"/>
      <c r="J3" s="908"/>
      <c r="K3" s="908"/>
      <c r="L3" s="908"/>
      <c r="M3" s="908"/>
      <c r="N3" s="908"/>
      <c r="O3" s="909"/>
      <c r="P3" s="602"/>
      <c r="Q3" s="904"/>
      <c r="R3" s="904"/>
      <c r="S3" s="904"/>
      <c r="T3" s="904"/>
      <c r="U3" s="904"/>
      <c r="V3" s="904"/>
      <c r="W3" s="904"/>
      <c r="X3" s="904"/>
      <c r="Y3" s="904"/>
      <c r="Z3" s="904"/>
      <c r="AA3" s="904"/>
      <c r="AB3" s="904"/>
      <c r="AC3" s="904"/>
      <c r="AD3" s="904"/>
      <c r="AE3" s="904"/>
      <c r="AF3" s="904"/>
      <c r="AG3" s="904"/>
      <c r="AH3" s="904"/>
      <c r="AI3" s="904"/>
      <c r="AJ3" s="904"/>
      <c r="AK3" s="904"/>
    </row>
    <row r="4" spans="1:37" ht="21" customHeight="1" thickBot="1">
      <c r="A4" s="603"/>
      <c r="B4" s="603"/>
      <c r="C4" s="603"/>
      <c r="D4" s="604"/>
      <c r="E4" s="604"/>
      <c r="F4" s="604"/>
      <c r="G4" s="604"/>
      <c r="H4" s="604"/>
      <c r="I4" s="604"/>
      <c r="J4" s="604"/>
      <c r="K4" s="604"/>
      <c r="L4" s="604"/>
      <c r="M4" s="604"/>
      <c r="N4" s="604"/>
      <c r="O4" s="604"/>
      <c r="P4" s="604"/>
      <c r="Q4" s="904"/>
      <c r="R4" s="904"/>
      <c r="S4" s="904"/>
      <c r="T4" s="904"/>
      <c r="U4" s="904"/>
      <c r="V4" s="904"/>
      <c r="W4" s="904"/>
      <c r="X4" s="904"/>
      <c r="Y4" s="904"/>
      <c r="Z4" s="904"/>
      <c r="AA4" s="904"/>
      <c r="AB4" s="904"/>
      <c r="AC4" s="904"/>
      <c r="AD4" s="904"/>
      <c r="AE4" s="904"/>
      <c r="AF4" s="904"/>
      <c r="AG4" s="904"/>
      <c r="AH4" s="904"/>
      <c r="AI4" s="904"/>
      <c r="AJ4" s="904"/>
      <c r="AK4" s="904"/>
    </row>
    <row r="5" spans="1:37" ht="27.75" customHeight="1" thickBot="1">
      <c r="A5" s="910" t="s">
        <v>384</v>
      </c>
      <c r="B5" s="911"/>
      <c r="C5" s="911"/>
      <c r="D5" s="911"/>
      <c r="E5" s="911"/>
      <c r="F5" s="911"/>
      <c r="G5" s="911"/>
      <c r="H5" s="911"/>
      <c r="I5" s="911"/>
      <c r="J5" s="911"/>
      <c r="K5" s="911"/>
      <c r="L5" s="911"/>
      <c r="M5" s="911"/>
      <c r="N5" s="911"/>
      <c r="O5" s="605" t="str">
        <f>IF(SUM(AG12:AG111)=0,"",SUM(AG12:AG110))</f>
        <v/>
      </c>
      <c r="P5" s="604"/>
      <c r="Q5" s="904"/>
      <c r="R5" s="904"/>
      <c r="S5" s="904"/>
      <c r="T5" s="904"/>
      <c r="U5" s="904"/>
      <c r="V5" s="904"/>
      <c r="W5" s="904"/>
      <c r="X5" s="904"/>
      <c r="Y5" s="904"/>
      <c r="Z5" s="904"/>
      <c r="AA5" s="904"/>
      <c r="AB5" s="904"/>
      <c r="AC5" s="904"/>
      <c r="AD5" s="904"/>
      <c r="AE5" s="904"/>
      <c r="AF5" s="904"/>
      <c r="AG5" s="904"/>
      <c r="AH5" s="904"/>
      <c r="AI5" s="904"/>
      <c r="AJ5" s="904"/>
      <c r="AK5" s="904"/>
    </row>
    <row r="6" spans="1:37" ht="21" customHeight="1">
      <c r="R6" s="606"/>
      <c r="S6" s="599"/>
      <c r="AG6" s="607"/>
    </row>
    <row r="7" spans="1:37" ht="14.25" customHeight="1">
      <c r="A7" s="912"/>
      <c r="B7" s="893" t="s">
        <v>267</v>
      </c>
      <c r="C7" s="894"/>
      <c r="D7" s="894"/>
      <c r="E7" s="894"/>
      <c r="F7" s="894"/>
      <c r="G7" s="894"/>
      <c r="H7" s="894"/>
      <c r="I7" s="894"/>
      <c r="J7" s="894"/>
      <c r="K7" s="895"/>
      <c r="L7" s="899" t="s">
        <v>86</v>
      </c>
      <c r="M7" s="921" t="s">
        <v>382</v>
      </c>
      <c r="N7" s="922"/>
      <c r="O7" s="901" t="s">
        <v>99</v>
      </c>
      <c r="P7" s="917" t="s">
        <v>52</v>
      </c>
      <c r="Q7" s="899" t="s">
        <v>380</v>
      </c>
      <c r="R7" s="919" t="s">
        <v>465</v>
      </c>
      <c r="S7" s="933" t="s">
        <v>381</v>
      </c>
      <c r="T7" s="934"/>
      <c r="U7" s="934"/>
      <c r="V7" s="934"/>
      <c r="W7" s="934"/>
      <c r="X7" s="934"/>
      <c r="Y7" s="934"/>
      <c r="Z7" s="934"/>
      <c r="AA7" s="934"/>
      <c r="AB7" s="934"/>
      <c r="AC7" s="934"/>
      <c r="AD7" s="934"/>
      <c r="AE7" s="934"/>
      <c r="AF7" s="934"/>
      <c r="AG7" s="934"/>
      <c r="AH7" s="934"/>
      <c r="AI7" s="934"/>
      <c r="AJ7" s="934"/>
      <c r="AK7" s="935"/>
    </row>
    <row r="8" spans="1:37" ht="21.75" customHeight="1">
      <c r="A8" s="913"/>
      <c r="B8" s="896"/>
      <c r="C8" s="897"/>
      <c r="D8" s="897"/>
      <c r="E8" s="897"/>
      <c r="F8" s="897"/>
      <c r="G8" s="897"/>
      <c r="H8" s="897"/>
      <c r="I8" s="897"/>
      <c r="J8" s="897"/>
      <c r="K8" s="898"/>
      <c r="L8" s="900"/>
      <c r="M8" s="923"/>
      <c r="N8" s="924"/>
      <c r="O8" s="902"/>
      <c r="P8" s="918"/>
      <c r="Q8" s="900"/>
      <c r="R8" s="920"/>
      <c r="S8" s="920" t="s">
        <v>383</v>
      </c>
      <c r="T8" s="936" t="s">
        <v>466</v>
      </c>
      <c r="U8" s="927" t="s">
        <v>467</v>
      </c>
      <c r="V8" s="928"/>
      <c r="W8" s="928"/>
      <c r="X8" s="928"/>
      <c r="Y8" s="928"/>
      <c r="Z8" s="928"/>
      <c r="AA8" s="928"/>
      <c r="AB8" s="928"/>
      <c r="AC8" s="928"/>
      <c r="AD8" s="928"/>
      <c r="AE8" s="928"/>
      <c r="AF8" s="929"/>
      <c r="AG8" s="891" t="s">
        <v>468</v>
      </c>
      <c r="AH8" s="914" t="s">
        <v>385</v>
      </c>
      <c r="AI8" s="915"/>
      <c r="AJ8" s="915"/>
      <c r="AK8" s="916"/>
    </row>
    <row r="9" spans="1:37" ht="21.75" customHeight="1">
      <c r="A9" s="913"/>
      <c r="B9" s="896"/>
      <c r="C9" s="897"/>
      <c r="D9" s="897"/>
      <c r="E9" s="897"/>
      <c r="F9" s="897"/>
      <c r="G9" s="897"/>
      <c r="H9" s="897"/>
      <c r="I9" s="897"/>
      <c r="J9" s="897"/>
      <c r="K9" s="898"/>
      <c r="L9" s="900"/>
      <c r="M9" s="925"/>
      <c r="N9" s="926"/>
      <c r="O9" s="902"/>
      <c r="P9" s="918"/>
      <c r="Q9" s="900"/>
      <c r="R9" s="920"/>
      <c r="S9" s="920"/>
      <c r="T9" s="936"/>
      <c r="U9" s="927"/>
      <c r="V9" s="928"/>
      <c r="W9" s="928"/>
      <c r="X9" s="928"/>
      <c r="Y9" s="928"/>
      <c r="Z9" s="928"/>
      <c r="AA9" s="928"/>
      <c r="AB9" s="928"/>
      <c r="AC9" s="928"/>
      <c r="AD9" s="928"/>
      <c r="AE9" s="928"/>
      <c r="AF9" s="929"/>
      <c r="AG9" s="892"/>
      <c r="AH9" s="609"/>
      <c r="AI9" s="610"/>
      <c r="AJ9" s="609"/>
      <c r="AK9" s="610"/>
    </row>
    <row r="10" spans="1:37" ht="150" customHeight="1">
      <c r="A10" s="913"/>
      <c r="B10" s="896"/>
      <c r="C10" s="897"/>
      <c r="D10" s="897"/>
      <c r="E10" s="897"/>
      <c r="F10" s="897"/>
      <c r="G10" s="897"/>
      <c r="H10" s="897"/>
      <c r="I10" s="897"/>
      <c r="J10" s="897"/>
      <c r="K10" s="898"/>
      <c r="L10" s="900"/>
      <c r="M10" s="611" t="s">
        <v>154</v>
      </c>
      <c r="N10" s="611" t="s">
        <v>155</v>
      </c>
      <c r="O10" s="902"/>
      <c r="P10" s="918"/>
      <c r="Q10" s="900"/>
      <c r="R10" s="920"/>
      <c r="S10" s="920"/>
      <c r="T10" s="936"/>
      <c r="U10" s="930"/>
      <c r="V10" s="931"/>
      <c r="W10" s="931"/>
      <c r="X10" s="931"/>
      <c r="Y10" s="931"/>
      <c r="Z10" s="931"/>
      <c r="AA10" s="931"/>
      <c r="AB10" s="931"/>
      <c r="AC10" s="931"/>
      <c r="AD10" s="931"/>
      <c r="AE10" s="931"/>
      <c r="AF10" s="932"/>
      <c r="AG10" s="892"/>
      <c r="AH10" s="609" t="s">
        <v>471</v>
      </c>
      <c r="AI10" s="608" t="s">
        <v>469</v>
      </c>
      <c r="AJ10" s="609" t="s">
        <v>472</v>
      </c>
      <c r="AK10" s="608" t="s">
        <v>470</v>
      </c>
    </row>
    <row r="11" spans="1:37" ht="14.25">
      <c r="A11" s="612"/>
      <c r="B11" s="613"/>
      <c r="C11" s="614"/>
      <c r="D11" s="614"/>
      <c r="E11" s="614"/>
      <c r="F11" s="614"/>
      <c r="G11" s="614"/>
      <c r="H11" s="614"/>
      <c r="I11" s="614"/>
      <c r="J11" s="614"/>
      <c r="K11" s="615"/>
      <c r="L11" s="616"/>
      <c r="M11" s="616"/>
      <c r="N11" s="616"/>
      <c r="O11" s="617"/>
      <c r="P11" s="618"/>
      <c r="Q11" s="618"/>
      <c r="R11" s="619"/>
      <c r="S11" s="619"/>
      <c r="T11" s="620"/>
      <c r="U11" s="621"/>
      <c r="V11" s="622"/>
      <c r="W11" s="622"/>
      <c r="X11" s="622"/>
      <c r="Y11" s="622"/>
      <c r="Z11" s="622"/>
      <c r="AA11" s="622"/>
      <c r="AB11" s="622"/>
      <c r="AC11" s="622"/>
      <c r="AD11" s="622"/>
      <c r="AE11" s="622"/>
      <c r="AF11" s="622"/>
      <c r="AG11" s="619"/>
      <c r="AH11" s="623"/>
      <c r="AI11" s="623"/>
      <c r="AJ11" s="624"/>
      <c r="AK11" s="624"/>
    </row>
    <row r="12" spans="1:37" ht="36.75" customHeight="1">
      <c r="A12" s="625">
        <v>1</v>
      </c>
      <c r="B12" s="626" t="str">
        <f>IF(基本情報入力シート!C34="","",基本情報入力シート!C34)</f>
        <v/>
      </c>
      <c r="C12" s="627" t="str">
        <f>IF(基本情報入力シート!D34="","",基本情報入力シート!D34)</f>
        <v/>
      </c>
      <c r="D12" s="628" t="str">
        <f>IF(基本情報入力シート!E34="","",基本情報入力シート!E34)</f>
        <v/>
      </c>
      <c r="E12" s="628" t="str">
        <f>IF(基本情報入力シート!F34="","",基本情報入力シート!F34)</f>
        <v/>
      </c>
      <c r="F12" s="628" t="str">
        <f>IF(基本情報入力シート!G34="","",基本情報入力シート!G34)</f>
        <v/>
      </c>
      <c r="G12" s="628" t="str">
        <f>IF(基本情報入力シート!H34="","",基本情報入力シート!H34)</f>
        <v/>
      </c>
      <c r="H12" s="628" t="str">
        <f>IF(基本情報入力シート!I34="","",基本情報入力シート!I34)</f>
        <v/>
      </c>
      <c r="I12" s="628" t="str">
        <f>IF(基本情報入力シート!J34="","",基本情報入力シート!J34)</f>
        <v/>
      </c>
      <c r="J12" s="628" t="str">
        <f>IF(基本情報入力シート!K34="","",基本情報入力シート!K34)</f>
        <v/>
      </c>
      <c r="K12" s="629" t="str">
        <f>IF(基本情報入力シート!L34="","",基本情報入力シート!L34)</f>
        <v/>
      </c>
      <c r="L12" s="630" t="str">
        <f>IF(基本情報入力シート!M34="","",基本情報入力シート!M34)</f>
        <v/>
      </c>
      <c r="M12" s="630" t="str">
        <f>IF(基本情報入力シート!R34="","",基本情報入力シート!R34)</f>
        <v/>
      </c>
      <c r="N12" s="630" t="str">
        <f>IF(基本情報入力シート!W34="","",基本情報入力シート!W34)</f>
        <v/>
      </c>
      <c r="O12" s="625" t="str">
        <f>IF(基本情報入力シート!X34="","",基本情報入力シート!X34)</f>
        <v/>
      </c>
      <c r="P12" s="631" t="str">
        <f>IF(基本情報入力シート!Y34="","",基本情報入力シート!Y34)</f>
        <v/>
      </c>
      <c r="Q12" s="713"/>
      <c r="R12" s="450" t="str">
        <f>IF(基本情報入力シート!AB34="","",基本情報入力シート!AB34)</f>
        <v/>
      </c>
      <c r="S12" s="714"/>
      <c r="T12" s="632" t="str">
        <f>IF(P12="","",VLOOKUP(P12,【参考】数式用!$J$2:$L$34,3,FALSE))</f>
        <v/>
      </c>
      <c r="U12" s="633" t="s">
        <v>17</v>
      </c>
      <c r="V12" s="715"/>
      <c r="W12" s="634" t="s">
        <v>11</v>
      </c>
      <c r="X12" s="715"/>
      <c r="Y12" s="635" t="s">
        <v>66</v>
      </c>
      <c r="Z12" s="716"/>
      <c r="AA12" s="636" t="s">
        <v>11</v>
      </c>
      <c r="AB12" s="715"/>
      <c r="AC12" s="636" t="s">
        <v>14</v>
      </c>
      <c r="AD12" s="637" t="s">
        <v>27</v>
      </c>
      <c r="AE12" s="768" t="str">
        <f>IF(V12&gt;=1,(Z12*12+AB12)-(V12*12+X12)+1,"")</f>
        <v/>
      </c>
      <c r="AF12" s="638" t="s">
        <v>46</v>
      </c>
      <c r="AG12" s="639" t="str">
        <f>IFERROR(ROUNDDOWN(R12*T12,0)*AE12,"")</f>
        <v/>
      </c>
      <c r="AH12" s="773"/>
      <c r="AI12" s="774"/>
      <c r="AJ12" s="773"/>
      <c r="AK12" s="774"/>
    </row>
    <row r="13" spans="1:37" ht="36.75" customHeight="1">
      <c r="A13" s="625">
        <f>A12+1</f>
        <v>2</v>
      </c>
      <c r="B13" s="626" t="str">
        <f>IF(基本情報入力シート!C35="","",基本情報入力シート!C35)</f>
        <v/>
      </c>
      <c r="C13" s="627" t="str">
        <f>IF(基本情報入力シート!D35="","",基本情報入力シート!D35)</f>
        <v/>
      </c>
      <c r="D13" s="628" t="str">
        <f>IF(基本情報入力シート!E35="","",基本情報入力シート!E35)</f>
        <v/>
      </c>
      <c r="E13" s="628" t="str">
        <f>IF(基本情報入力シート!F35="","",基本情報入力シート!F35)</f>
        <v/>
      </c>
      <c r="F13" s="628" t="str">
        <f>IF(基本情報入力シート!G35="","",基本情報入力シート!G35)</f>
        <v/>
      </c>
      <c r="G13" s="628" t="str">
        <f>IF(基本情報入力シート!H35="","",基本情報入力シート!H35)</f>
        <v/>
      </c>
      <c r="H13" s="628" t="str">
        <f>IF(基本情報入力シート!I35="","",基本情報入力シート!I35)</f>
        <v/>
      </c>
      <c r="I13" s="628" t="str">
        <f>IF(基本情報入力シート!J35="","",基本情報入力シート!J35)</f>
        <v/>
      </c>
      <c r="J13" s="628" t="str">
        <f>IF(基本情報入力シート!K35="","",基本情報入力シート!K35)</f>
        <v/>
      </c>
      <c r="K13" s="629" t="str">
        <f>IF(基本情報入力シート!L35="","",基本情報入力シート!L35)</f>
        <v/>
      </c>
      <c r="L13" s="630" t="str">
        <f>IF(基本情報入力シート!M35="","",基本情報入力シート!M35)</f>
        <v/>
      </c>
      <c r="M13" s="630" t="str">
        <f>IF(基本情報入力シート!R35="","",基本情報入力シート!R35)</f>
        <v/>
      </c>
      <c r="N13" s="630" t="str">
        <f>IF(基本情報入力シート!W35="","",基本情報入力シート!W35)</f>
        <v/>
      </c>
      <c r="O13" s="625" t="str">
        <f>IF(基本情報入力シート!X35="","",基本情報入力シート!X35)</f>
        <v/>
      </c>
      <c r="P13" s="631" t="str">
        <f>IF(基本情報入力シート!Y35="","",基本情報入力シート!Y35)</f>
        <v/>
      </c>
      <c r="Q13" s="713"/>
      <c r="R13" s="450" t="str">
        <f>IF(基本情報入力シート!AB35="","",基本情報入力シート!AB35)</f>
        <v/>
      </c>
      <c r="S13" s="714"/>
      <c r="T13" s="632" t="str">
        <f>IF(P13="","",VLOOKUP(P13,【参考】数式用!$J$2:$L$34,3,FALSE))</f>
        <v/>
      </c>
      <c r="U13" s="633" t="s">
        <v>17</v>
      </c>
      <c r="V13" s="715"/>
      <c r="W13" s="634" t="s">
        <v>11</v>
      </c>
      <c r="X13" s="715"/>
      <c r="Y13" s="635" t="s">
        <v>66</v>
      </c>
      <c r="Z13" s="716"/>
      <c r="AA13" s="636" t="s">
        <v>11</v>
      </c>
      <c r="AB13" s="715"/>
      <c r="AC13" s="636" t="s">
        <v>14</v>
      </c>
      <c r="AD13" s="637" t="s">
        <v>27</v>
      </c>
      <c r="AE13" s="768" t="str">
        <f t="shared" ref="AE13:AE76" si="0">IF(V13&gt;=1,(Z13*12+AB13)-(V13*12+X13)+1,"")</f>
        <v/>
      </c>
      <c r="AF13" s="638" t="s">
        <v>46</v>
      </c>
      <c r="AG13" s="639" t="str">
        <f t="shared" ref="AG13:AG76" si="1">IFERROR(ROUNDDOWN(R13*T13,0)*AE13,"")</f>
        <v/>
      </c>
      <c r="AH13" s="773"/>
      <c r="AI13" s="774"/>
      <c r="AJ13" s="773"/>
      <c r="AK13" s="774"/>
    </row>
    <row r="14" spans="1:37" ht="36.75" customHeight="1">
      <c r="A14" s="625">
        <f t="shared" ref="A14:A77" si="2">A13+1</f>
        <v>3</v>
      </c>
      <c r="B14" s="626" t="str">
        <f>IF(基本情報入力シート!C36="","",基本情報入力シート!C36)</f>
        <v/>
      </c>
      <c r="C14" s="627" t="str">
        <f>IF(基本情報入力シート!D36="","",基本情報入力シート!D36)</f>
        <v/>
      </c>
      <c r="D14" s="628" t="str">
        <f>IF(基本情報入力シート!E36="","",基本情報入力シート!E36)</f>
        <v/>
      </c>
      <c r="E14" s="628" t="str">
        <f>IF(基本情報入力シート!F36="","",基本情報入力シート!F36)</f>
        <v/>
      </c>
      <c r="F14" s="628" t="str">
        <f>IF(基本情報入力シート!G36="","",基本情報入力シート!G36)</f>
        <v/>
      </c>
      <c r="G14" s="628" t="str">
        <f>IF(基本情報入力シート!H36="","",基本情報入力シート!H36)</f>
        <v/>
      </c>
      <c r="H14" s="628" t="str">
        <f>IF(基本情報入力シート!I36="","",基本情報入力シート!I36)</f>
        <v/>
      </c>
      <c r="I14" s="628" t="str">
        <f>IF(基本情報入力シート!J36="","",基本情報入力シート!J36)</f>
        <v/>
      </c>
      <c r="J14" s="628" t="str">
        <f>IF(基本情報入力シート!K36="","",基本情報入力シート!K36)</f>
        <v/>
      </c>
      <c r="K14" s="629" t="str">
        <f>IF(基本情報入力シート!L36="","",基本情報入力シート!L36)</f>
        <v/>
      </c>
      <c r="L14" s="630" t="str">
        <f>IF(基本情報入力シート!M36="","",基本情報入力シート!M36)</f>
        <v/>
      </c>
      <c r="M14" s="630" t="str">
        <f>IF(基本情報入力シート!R36="","",基本情報入力シート!R36)</f>
        <v/>
      </c>
      <c r="N14" s="630" t="str">
        <f>IF(基本情報入力シート!W36="","",基本情報入力シート!W36)</f>
        <v/>
      </c>
      <c r="O14" s="625" t="str">
        <f>IF(基本情報入力シート!X36="","",基本情報入力シート!X36)</f>
        <v/>
      </c>
      <c r="P14" s="631" t="str">
        <f>IF(基本情報入力シート!Y36="","",基本情報入力シート!Y36)</f>
        <v/>
      </c>
      <c r="Q14" s="713"/>
      <c r="R14" s="450" t="str">
        <f>IF(基本情報入力シート!AB36="","",基本情報入力シート!AB36)</f>
        <v/>
      </c>
      <c r="S14" s="714"/>
      <c r="T14" s="632" t="str">
        <f>IF(P14="","",VLOOKUP(P14,【参考】数式用!$J$2:$L$34,3,FALSE))</f>
        <v/>
      </c>
      <c r="U14" s="633" t="s">
        <v>17</v>
      </c>
      <c r="V14" s="715"/>
      <c r="W14" s="634" t="s">
        <v>11</v>
      </c>
      <c r="X14" s="715"/>
      <c r="Y14" s="635" t="s">
        <v>66</v>
      </c>
      <c r="Z14" s="716"/>
      <c r="AA14" s="636" t="s">
        <v>11</v>
      </c>
      <c r="AB14" s="715"/>
      <c r="AC14" s="636" t="s">
        <v>14</v>
      </c>
      <c r="AD14" s="637" t="s">
        <v>27</v>
      </c>
      <c r="AE14" s="768" t="str">
        <f t="shared" si="0"/>
        <v/>
      </c>
      <c r="AF14" s="638" t="s">
        <v>46</v>
      </c>
      <c r="AG14" s="639" t="str">
        <f t="shared" si="1"/>
        <v/>
      </c>
      <c r="AH14" s="773"/>
      <c r="AI14" s="774"/>
      <c r="AJ14" s="773"/>
      <c r="AK14" s="774"/>
    </row>
    <row r="15" spans="1:37" ht="36.75" customHeight="1">
      <c r="A15" s="625">
        <f t="shared" si="2"/>
        <v>4</v>
      </c>
      <c r="B15" s="626" t="str">
        <f>IF(基本情報入力シート!C37="","",基本情報入力シート!C37)</f>
        <v/>
      </c>
      <c r="C15" s="627" t="str">
        <f>IF(基本情報入力シート!D37="","",基本情報入力シート!D37)</f>
        <v/>
      </c>
      <c r="D15" s="628" t="str">
        <f>IF(基本情報入力シート!E37="","",基本情報入力シート!E37)</f>
        <v/>
      </c>
      <c r="E15" s="628" t="str">
        <f>IF(基本情報入力シート!F37="","",基本情報入力シート!F37)</f>
        <v/>
      </c>
      <c r="F15" s="628" t="str">
        <f>IF(基本情報入力シート!G37="","",基本情報入力シート!G37)</f>
        <v/>
      </c>
      <c r="G15" s="628" t="str">
        <f>IF(基本情報入力シート!H37="","",基本情報入力シート!H37)</f>
        <v/>
      </c>
      <c r="H15" s="628" t="str">
        <f>IF(基本情報入力シート!I37="","",基本情報入力シート!I37)</f>
        <v/>
      </c>
      <c r="I15" s="628" t="str">
        <f>IF(基本情報入力シート!J37="","",基本情報入力シート!J37)</f>
        <v/>
      </c>
      <c r="J15" s="628" t="str">
        <f>IF(基本情報入力シート!K37="","",基本情報入力シート!K37)</f>
        <v/>
      </c>
      <c r="K15" s="629" t="str">
        <f>IF(基本情報入力シート!L37="","",基本情報入力シート!L37)</f>
        <v/>
      </c>
      <c r="L15" s="630" t="str">
        <f>IF(基本情報入力シート!M37="","",基本情報入力シート!M37)</f>
        <v/>
      </c>
      <c r="M15" s="630" t="str">
        <f>IF(基本情報入力シート!R37="","",基本情報入力シート!R37)</f>
        <v/>
      </c>
      <c r="N15" s="630" t="str">
        <f>IF(基本情報入力シート!W37="","",基本情報入力シート!W37)</f>
        <v/>
      </c>
      <c r="O15" s="625" t="str">
        <f>IF(基本情報入力シート!X37="","",基本情報入力シート!X37)</f>
        <v/>
      </c>
      <c r="P15" s="631" t="str">
        <f>IF(基本情報入力シート!Y37="","",基本情報入力シート!Y37)</f>
        <v/>
      </c>
      <c r="Q15" s="713"/>
      <c r="R15" s="450" t="str">
        <f>IF(基本情報入力シート!AB37="","",基本情報入力シート!AB37)</f>
        <v/>
      </c>
      <c r="S15" s="714"/>
      <c r="T15" s="632" t="str">
        <f>IF(P15="","",VLOOKUP(P15,【参考】数式用!$J$2:$L$34,3,FALSE))</f>
        <v/>
      </c>
      <c r="U15" s="633" t="s">
        <v>17</v>
      </c>
      <c r="V15" s="715"/>
      <c r="W15" s="634" t="s">
        <v>11</v>
      </c>
      <c r="X15" s="715"/>
      <c r="Y15" s="635" t="s">
        <v>66</v>
      </c>
      <c r="Z15" s="716"/>
      <c r="AA15" s="636" t="s">
        <v>11</v>
      </c>
      <c r="AB15" s="715"/>
      <c r="AC15" s="636" t="s">
        <v>14</v>
      </c>
      <c r="AD15" s="637" t="s">
        <v>27</v>
      </c>
      <c r="AE15" s="768" t="str">
        <f t="shared" si="0"/>
        <v/>
      </c>
      <c r="AF15" s="638" t="s">
        <v>46</v>
      </c>
      <c r="AG15" s="639" t="str">
        <f t="shared" si="1"/>
        <v/>
      </c>
      <c r="AH15" s="773"/>
      <c r="AI15" s="774"/>
      <c r="AJ15" s="773"/>
      <c r="AK15" s="774"/>
    </row>
    <row r="16" spans="1:37" ht="36.75" customHeight="1">
      <c r="A16" s="625">
        <f t="shared" si="2"/>
        <v>5</v>
      </c>
      <c r="B16" s="626" t="str">
        <f>IF(基本情報入力シート!C38="","",基本情報入力シート!C38)</f>
        <v/>
      </c>
      <c r="C16" s="627" t="str">
        <f>IF(基本情報入力シート!D38="","",基本情報入力シート!D38)</f>
        <v/>
      </c>
      <c r="D16" s="628" t="str">
        <f>IF(基本情報入力シート!E38="","",基本情報入力シート!E38)</f>
        <v/>
      </c>
      <c r="E16" s="628" t="str">
        <f>IF(基本情報入力シート!F38="","",基本情報入力シート!F38)</f>
        <v/>
      </c>
      <c r="F16" s="628" t="str">
        <f>IF(基本情報入力シート!G38="","",基本情報入力シート!G38)</f>
        <v/>
      </c>
      <c r="G16" s="628" t="str">
        <f>IF(基本情報入力シート!H38="","",基本情報入力シート!H38)</f>
        <v/>
      </c>
      <c r="H16" s="628" t="str">
        <f>IF(基本情報入力シート!I38="","",基本情報入力シート!I38)</f>
        <v/>
      </c>
      <c r="I16" s="628" t="str">
        <f>IF(基本情報入力シート!J38="","",基本情報入力シート!J38)</f>
        <v/>
      </c>
      <c r="J16" s="628" t="str">
        <f>IF(基本情報入力シート!K38="","",基本情報入力シート!K38)</f>
        <v/>
      </c>
      <c r="K16" s="629" t="str">
        <f>IF(基本情報入力シート!L38="","",基本情報入力シート!L38)</f>
        <v/>
      </c>
      <c r="L16" s="630" t="str">
        <f>IF(基本情報入力シート!M38="","",基本情報入力シート!M38)</f>
        <v/>
      </c>
      <c r="M16" s="630" t="str">
        <f>IF(基本情報入力シート!R38="","",基本情報入力シート!R38)</f>
        <v/>
      </c>
      <c r="N16" s="630" t="str">
        <f>IF(基本情報入力シート!W38="","",基本情報入力シート!W38)</f>
        <v/>
      </c>
      <c r="O16" s="625" t="str">
        <f>IF(基本情報入力シート!X38="","",基本情報入力シート!X38)</f>
        <v/>
      </c>
      <c r="P16" s="631" t="str">
        <f>IF(基本情報入力シート!Y38="","",基本情報入力シート!Y38)</f>
        <v/>
      </c>
      <c r="Q16" s="713"/>
      <c r="R16" s="450" t="str">
        <f>IF(基本情報入力シート!AB38="","",基本情報入力シート!AB38)</f>
        <v/>
      </c>
      <c r="S16" s="714"/>
      <c r="T16" s="632" t="str">
        <f>IF(P16="","",VLOOKUP(P16,【参考】数式用!$J$2:$L$34,3,FALSE))</f>
        <v/>
      </c>
      <c r="U16" s="633" t="s">
        <v>17</v>
      </c>
      <c r="V16" s="715"/>
      <c r="W16" s="634" t="s">
        <v>11</v>
      </c>
      <c r="X16" s="715"/>
      <c r="Y16" s="635" t="s">
        <v>66</v>
      </c>
      <c r="Z16" s="716"/>
      <c r="AA16" s="636" t="s">
        <v>11</v>
      </c>
      <c r="AB16" s="715"/>
      <c r="AC16" s="636" t="s">
        <v>14</v>
      </c>
      <c r="AD16" s="637" t="s">
        <v>27</v>
      </c>
      <c r="AE16" s="768" t="str">
        <f t="shared" si="0"/>
        <v/>
      </c>
      <c r="AF16" s="638" t="s">
        <v>46</v>
      </c>
      <c r="AG16" s="639" t="str">
        <f t="shared" si="1"/>
        <v/>
      </c>
      <c r="AH16" s="773"/>
      <c r="AI16" s="774"/>
      <c r="AJ16" s="773"/>
      <c r="AK16" s="774"/>
    </row>
    <row r="17" spans="1:37" ht="36.75" customHeight="1">
      <c r="A17" s="625">
        <f t="shared" si="2"/>
        <v>6</v>
      </c>
      <c r="B17" s="626" t="str">
        <f>IF(基本情報入力シート!C39="","",基本情報入力シート!C39)</f>
        <v/>
      </c>
      <c r="C17" s="627" t="str">
        <f>IF(基本情報入力シート!D39="","",基本情報入力シート!D39)</f>
        <v/>
      </c>
      <c r="D17" s="628" t="str">
        <f>IF(基本情報入力シート!E39="","",基本情報入力シート!E39)</f>
        <v/>
      </c>
      <c r="E17" s="628" t="str">
        <f>IF(基本情報入力シート!F39="","",基本情報入力シート!F39)</f>
        <v/>
      </c>
      <c r="F17" s="628" t="str">
        <f>IF(基本情報入力シート!G39="","",基本情報入力シート!G39)</f>
        <v/>
      </c>
      <c r="G17" s="628" t="str">
        <f>IF(基本情報入力シート!H39="","",基本情報入力シート!H39)</f>
        <v/>
      </c>
      <c r="H17" s="628" t="str">
        <f>IF(基本情報入力シート!I39="","",基本情報入力シート!I39)</f>
        <v/>
      </c>
      <c r="I17" s="628" t="str">
        <f>IF(基本情報入力シート!J39="","",基本情報入力シート!J39)</f>
        <v/>
      </c>
      <c r="J17" s="628" t="str">
        <f>IF(基本情報入力シート!K39="","",基本情報入力シート!K39)</f>
        <v/>
      </c>
      <c r="K17" s="629" t="str">
        <f>IF(基本情報入力シート!L39="","",基本情報入力シート!L39)</f>
        <v/>
      </c>
      <c r="L17" s="630" t="str">
        <f>IF(基本情報入力シート!M39="","",基本情報入力シート!M39)</f>
        <v/>
      </c>
      <c r="M17" s="630" t="str">
        <f>IF(基本情報入力シート!R39="","",基本情報入力シート!R39)</f>
        <v/>
      </c>
      <c r="N17" s="630" t="str">
        <f>IF(基本情報入力シート!W39="","",基本情報入力シート!W39)</f>
        <v/>
      </c>
      <c r="O17" s="625" t="str">
        <f>IF(基本情報入力シート!X39="","",基本情報入力シート!X39)</f>
        <v/>
      </c>
      <c r="P17" s="631" t="str">
        <f>IF(基本情報入力シート!Y39="","",基本情報入力シート!Y39)</f>
        <v/>
      </c>
      <c r="Q17" s="713"/>
      <c r="R17" s="450" t="str">
        <f>IF(基本情報入力シート!AB39="","",基本情報入力シート!AB39)</f>
        <v/>
      </c>
      <c r="S17" s="714"/>
      <c r="T17" s="632" t="str">
        <f>IF(P17="","",VLOOKUP(P17,【参考】数式用!$J$2:$L$34,3,FALSE))</f>
        <v/>
      </c>
      <c r="U17" s="633" t="s">
        <v>143</v>
      </c>
      <c r="V17" s="715"/>
      <c r="W17" s="634" t="s">
        <v>144</v>
      </c>
      <c r="X17" s="715"/>
      <c r="Y17" s="635" t="s">
        <v>145</v>
      </c>
      <c r="Z17" s="716"/>
      <c r="AA17" s="636" t="s">
        <v>144</v>
      </c>
      <c r="AB17" s="715"/>
      <c r="AC17" s="636" t="s">
        <v>146</v>
      </c>
      <c r="AD17" s="637" t="s">
        <v>147</v>
      </c>
      <c r="AE17" s="768" t="str">
        <f t="shared" si="0"/>
        <v/>
      </c>
      <c r="AF17" s="638" t="s">
        <v>148</v>
      </c>
      <c r="AG17" s="639" t="str">
        <f t="shared" si="1"/>
        <v/>
      </c>
      <c r="AH17" s="773"/>
      <c r="AI17" s="774"/>
      <c r="AJ17" s="773"/>
      <c r="AK17" s="774"/>
    </row>
    <row r="18" spans="1:37" ht="36.75" customHeight="1">
      <c r="A18" s="625">
        <f t="shared" si="2"/>
        <v>7</v>
      </c>
      <c r="B18" s="626" t="str">
        <f>IF(基本情報入力シート!C40="","",基本情報入力シート!C40)</f>
        <v/>
      </c>
      <c r="C18" s="627" t="str">
        <f>IF(基本情報入力シート!D40="","",基本情報入力シート!D40)</f>
        <v/>
      </c>
      <c r="D18" s="628" t="str">
        <f>IF(基本情報入力シート!E40="","",基本情報入力シート!E40)</f>
        <v/>
      </c>
      <c r="E18" s="628" t="str">
        <f>IF(基本情報入力シート!F40="","",基本情報入力シート!F40)</f>
        <v/>
      </c>
      <c r="F18" s="628" t="str">
        <f>IF(基本情報入力シート!G40="","",基本情報入力シート!G40)</f>
        <v/>
      </c>
      <c r="G18" s="628" t="str">
        <f>IF(基本情報入力シート!H40="","",基本情報入力シート!H40)</f>
        <v/>
      </c>
      <c r="H18" s="628" t="str">
        <f>IF(基本情報入力シート!I40="","",基本情報入力シート!I40)</f>
        <v/>
      </c>
      <c r="I18" s="628" t="str">
        <f>IF(基本情報入力シート!J40="","",基本情報入力シート!J40)</f>
        <v/>
      </c>
      <c r="J18" s="628" t="str">
        <f>IF(基本情報入力シート!K40="","",基本情報入力シート!K40)</f>
        <v/>
      </c>
      <c r="K18" s="629" t="str">
        <f>IF(基本情報入力シート!L40="","",基本情報入力シート!L40)</f>
        <v/>
      </c>
      <c r="L18" s="630" t="str">
        <f>IF(基本情報入力シート!M40="","",基本情報入力シート!M40)</f>
        <v/>
      </c>
      <c r="M18" s="630" t="str">
        <f>IF(基本情報入力シート!R40="","",基本情報入力シート!R40)</f>
        <v/>
      </c>
      <c r="N18" s="630" t="str">
        <f>IF(基本情報入力シート!W40="","",基本情報入力シート!W40)</f>
        <v/>
      </c>
      <c r="O18" s="625" t="str">
        <f>IF(基本情報入力シート!X40="","",基本情報入力シート!X40)</f>
        <v/>
      </c>
      <c r="P18" s="631" t="str">
        <f>IF(基本情報入力シート!Y40="","",基本情報入力シート!Y40)</f>
        <v/>
      </c>
      <c r="Q18" s="713"/>
      <c r="R18" s="450" t="str">
        <f>IF(基本情報入力シート!AB40="","",基本情報入力シート!AB40)</f>
        <v/>
      </c>
      <c r="S18" s="714"/>
      <c r="T18" s="632" t="str">
        <f>IF(P18="","",VLOOKUP(P18,【参考】数式用!$J$2:$L$34,3,FALSE))</f>
        <v/>
      </c>
      <c r="U18" s="633" t="s">
        <v>143</v>
      </c>
      <c r="V18" s="715"/>
      <c r="W18" s="634" t="s">
        <v>144</v>
      </c>
      <c r="X18" s="715"/>
      <c r="Y18" s="635" t="s">
        <v>145</v>
      </c>
      <c r="Z18" s="716"/>
      <c r="AA18" s="636" t="s">
        <v>144</v>
      </c>
      <c r="AB18" s="715"/>
      <c r="AC18" s="636" t="s">
        <v>146</v>
      </c>
      <c r="AD18" s="637" t="s">
        <v>147</v>
      </c>
      <c r="AE18" s="768" t="str">
        <f t="shared" si="0"/>
        <v/>
      </c>
      <c r="AF18" s="638" t="s">
        <v>148</v>
      </c>
      <c r="AG18" s="639" t="str">
        <f t="shared" si="1"/>
        <v/>
      </c>
      <c r="AH18" s="773"/>
      <c r="AI18" s="774"/>
      <c r="AJ18" s="773"/>
      <c r="AK18" s="774"/>
    </row>
    <row r="19" spans="1:37" ht="36.75" customHeight="1">
      <c r="A19" s="625">
        <f t="shared" si="2"/>
        <v>8</v>
      </c>
      <c r="B19" s="626" t="str">
        <f>IF(基本情報入力シート!C41="","",基本情報入力シート!C41)</f>
        <v/>
      </c>
      <c r="C19" s="627" t="str">
        <f>IF(基本情報入力シート!D41="","",基本情報入力シート!D41)</f>
        <v/>
      </c>
      <c r="D19" s="628" t="str">
        <f>IF(基本情報入力シート!E41="","",基本情報入力シート!E41)</f>
        <v/>
      </c>
      <c r="E19" s="628" t="str">
        <f>IF(基本情報入力シート!F41="","",基本情報入力シート!F41)</f>
        <v/>
      </c>
      <c r="F19" s="628" t="str">
        <f>IF(基本情報入力シート!G41="","",基本情報入力シート!G41)</f>
        <v/>
      </c>
      <c r="G19" s="628" t="str">
        <f>IF(基本情報入力シート!H41="","",基本情報入力シート!H41)</f>
        <v/>
      </c>
      <c r="H19" s="628" t="str">
        <f>IF(基本情報入力シート!I41="","",基本情報入力シート!I41)</f>
        <v/>
      </c>
      <c r="I19" s="628" t="str">
        <f>IF(基本情報入力シート!J41="","",基本情報入力シート!J41)</f>
        <v/>
      </c>
      <c r="J19" s="628" t="str">
        <f>IF(基本情報入力シート!K41="","",基本情報入力シート!K41)</f>
        <v/>
      </c>
      <c r="K19" s="629" t="str">
        <f>IF(基本情報入力シート!L41="","",基本情報入力シート!L41)</f>
        <v/>
      </c>
      <c r="L19" s="630" t="str">
        <f>IF(基本情報入力シート!M41="","",基本情報入力シート!M41)</f>
        <v/>
      </c>
      <c r="M19" s="630" t="str">
        <f>IF(基本情報入力シート!R41="","",基本情報入力シート!R41)</f>
        <v/>
      </c>
      <c r="N19" s="630" t="str">
        <f>IF(基本情報入力シート!W41="","",基本情報入力シート!W41)</f>
        <v/>
      </c>
      <c r="O19" s="625" t="str">
        <f>IF(基本情報入力シート!X41="","",基本情報入力シート!X41)</f>
        <v/>
      </c>
      <c r="P19" s="631" t="str">
        <f>IF(基本情報入力シート!Y41="","",基本情報入力シート!Y41)</f>
        <v/>
      </c>
      <c r="Q19" s="713"/>
      <c r="R19" s="450" t="str">
        <f>IF(基本情報入力シート!AB41="","",基本情報入力シート!AB41)</f>
        <v/>
      </c>
      <c r="S19" s="714"/>
      <c r="T19" s="632" t="str">
        <f>IF(P19="","",VLOOKUP(P19,【参考】数式用!$J$2:$L$34,3,FALSE))</f>
        <v/>
      </c>
      <c r="U19" s="633" t="s">
        <v>143</v>
      </c>
      <c r="V19" s="715"/>
      <c r="W19" s="634" t="s">
        <v>144</v>
      </c>
      <c r="X19" s="715"/>
      <c r="Y19" s="635" t="s">
        <v>145</v>
      </c>
      <c r="Z19" s="716"/>
      <c r="AA19" s="636" t="s">
        <v>144</v>
      </c>
      <c r="AB19" s="715"/>
      <c r="AC19" s="636" t="s">
        <v>146</v>
      </c>
      <c r="AD19" s="637" t="s">
        <v>147</v>
      </c>
      <c r="AE19" s="768" t="str">
        <f t="shared" si="0"/>
        <v/>
      </c>
      <c r="AF19" s="638" t="s">
        <v>148</v>
      </c>
      <c r="AG19" s="639" t="str">
        <f t="shared" si="1"/>
        <v/>
      </c>
      <c r="AH19" s="773"/>
      <c r="AI19" s="774"/>
      <c r="AJ19" s="773"/>
      <c r="AK19" s="774"/>
    </row>
    <row r="20" spans="1:37" ht="36.75" customHeight="1">
      <c r="A20" s="625">
        <f t="shared" si="2"/>
        <v>9</v>
      </c>
      <c r="B20" s="626" t="str">
        <f>IF(基本情報入力シート!C42="","",基本情報入力シート!C42)</f>
        <v/>
      </c>
      <c r="C20" s="627" t="str">
        <f>IF(基本情報入力シート!D42="","",基本情報入力シート!D42)</f>
        <v/>
      </c>
      <c r="D20" s="628" t="str">
        <f>IF(基本情報入力シート!E42="","",基本情報入力シート!E42)</f>
        <v/>
      </c>
      <c r="E20" s="628" t="str">
        <f>IF(基本情報入力シート!F42="","",基本情報入力シート!F42)</f>
        <v/>
      </c>
      <c r="F20" s="628" t="str">
        <f>IF(基本情報入力シート!G42="","",基本情報入力シート!G42)</f>
        <v/>
      </c>
      <c r="G20" s="628" t="str">
        <f>IF(基本情報入力シート!H42="","",基本情報入力シート!H42)</f>
        <v/>
      </c>
      <c r="H20" s="628" t="str">
        <f>IF(基本情報入力シート!I42="","",基本情報入力シート!I42)</f>
        <v/>
      </c>
      <c r="I20" s="628" t="str">
        <f>IF(基本情報入力シート!J42="","",基本情報入力シート!J42)</f>
        <v/>
      </c>
      <c r="J20" s="628" t="str">
        <f>IF(基本情報入力シート!K42="","",基本情報入力シート!K42)</f>
        <v/>
      </c>
      <c r="K20" s="629" t="str">
        <f>IF(基本情報入力シート!L42="","",基本情報入力シート!L42)</f>
        <v/>
      </c>
      <c r="L20" s="630" t="str">
        <f>IF(基本情報入力シート!M42="","",基本情報入力シート!M42)</f>
        <v/>
      </c>
      <c r="M20" s="630" t="str">
        <f>IF(基本情報入力シート!R42="","",基本情報入力シート!R42)</f>
        <v/>
      </c>
      <c r="N20" s="630" t="str">
        <f>IF(基本情報入力シート!W42="","",基本情報入力シート!W42)</f>
        <v/>
      </c>
      <c r="O20" s="625" t="str">
        <f>IF(基本情報入力シート!X42="","",基本情報入力シート!X42)</f>
        <v/>
      </c>
      <c r="P20" s="631" t="str">
        <f>IF(基本情報入力シート!Y42="","",基本情報入力シート!Y42)</f>
        <v/>
      </c>
      <c r="Q20" s="713"/>
      <c r="R20" s="450" t="str">
        <f>IF(基本情報入力シート!AB42="","",基本情報入力シート!AB42)</f>
        <v/>
      </c>
      <c r="S20" s="714"/>
      <c r="T20" s="632" t="str">
        <f>IF(P20="","",VLOOKUP(P20,【参考】数式用!$J$2:$L$34,3,FALSE))</f>
        <v/>
      </c>
      <c r="U20" s="633" t="s">
        <v>143</v>
      </c>
      <c r="V20" s="715"/>
      <c r="W20" s="634" t="s">
        <v>144</v>
      </c>
      <c r="X20" s="715"/>
      <c r="Y20" s="635" t="s">
        <v>145</v>
      </c>
      <c r="Z20" s="716"/>
      <c r="AA20" s="636" t="s">
        <v>144</v>
      </c>
      <c r="AB20" s="715"/>
      <c r="AC20" s="636" t="s">
        <v>146</v>
      </c>
      <c r="AD20" s="637" t="s">
        <v>147</v>
      </c>
      <c r="AE20" s="768" t="str">
        <f t="shared" si="0"/>
        <v/>
      </c>
      <c r="AF20" s="638" t="s">
        <v>148</v>
      </c>
      <c r="AG20" s="639" t="str">
        <f t="shared" si="1"/>
        <v/>
      </c>
      <c r="AH20" s="773"/>
      <c r="AI20" s="774"/>
      <c r="AJ20" s="773"/>
      <c r="AK20" s="774"/>
    </row>
    <row r="21" spans="1:37" ht="36.75" customHeight="1">
      <c r="A21" s="625">
        <f t="shared" si="2"/>
        <v>10</v>
      </c>
      <c r="B21" s="626" t="str">
        <f>IF(基本情報入力シート!C43="","",基本情報入力シート!C43)</f>
        <v/>
      </c>
      <c r="C21" s="627" t="str">
        <f>IF(基本情報入力シート!D43="","",基本情報入力シート!D43)</f>
        <v/>
      </c>
      <c r="D21" s="628" t="str">
        <f>IF(基本情報入力シート!E43="","",基本情報入力シート!E43)</f>
        <v/>
      </c>
      <c r="E21" s="628" t="str">
        <f>IF(基本情報入力シート!F43="","",基本情報入力シート!F43)</f>
        <v/>
      </c>
      <c r="F21" s="628" t="str">
        <f>IF(基本情報入力シート!G43="","",基本情報入力シート!G43)</f>
        <v/>
      </c>
      <c r="G21" s="628" t="str">
        <f>IF(基本情報入力シート!H43="","",基本情報入力シート!H43)</f>
        <v/>
      </c>
      <c r="H21" s="628" t="str">
        <f>IF(基本情報入力シート!I43="","",基本情報入力シート!I43)</f>
        <v/>
      </c>
      <c r="I21" s="628" t="str">
        <f>IF(基本情報入力シート!J43="","",基本情報入力シート!J43)</f>
        <v/>
      </c>
      <c r="J21" s="628" t="str">
        <f>IF(基本情報入力シート!K43="","",基本情報入力シート!K43)</f>
        <v/>
      </c>
      <c r="K21" s="629" t="str">
        <f>IF(基本情報入力シート!L43="","",基本情報入力シート!L43)</f>
        <v/>
      </c>
      <c r="L21" s="630" t="str">
        <f>IF(基本情報入力シート!M43="","",基本情報入力シート!M43)</f>
        <v/>
      </c>
      <c r="M21" s="630" t="str">
        <f>IF(基本情報入力シート!R43="","",基本情報入力シート!R43)</f>
        <v/>
      </c>
      <c r="N21" s="630" t="str">
        <f>IF(基本情報入力シート!W43="","",基本情報入力シート!W43)</f>
        <v/>
      </c>
      <c r="O21" s="625" t="str">
        <f>IF(基本情報入力シート!X43="","",基本情報入力シート!X43)</f>
        <v/>
      </c>
      <c r="P21" s="631" t="str">
        <f>IF(基本情報入力シート!Y43="","",基本情報入力シート!Y43)</f>
        <v/>
      </c>
      <c r="Q21" s="713"/>
      <c r="R21" s="450" t="str">
        <f>IF(基本情報入力シート!AB43="","",基本情報入力シート!AB43)</f>
        <v/>
      </c>
      <c r="S21" s="714"/>
      <c r="T21" s="632" t="str">
        <f>IF(P21="","",VLOOKUP(P21,【参考】数式用!$J$2:$L$34,3,FALSE))</f>
        <v/>
      </c>
      <c r="U21" s="633" t="s">
        <v>143</v>
      </c>
      <c r="V21" s="715"/>
      <c r="W21" s="634" t="s">
        <v>144</v>
      </c>
      <c r="X21" s="715"/>
      <c r="Y21" s="635" t="s">
        <v>145</v>
      </c>
      <c r="Z21" s="716"/>
      <c r="AA21" s="636" t="s">
        <v>144</v>
      </c>
      <c r="AB21" s="715"/>
      <c r="AC21" s="636" t="s">
        <v>146</v>
      </c>
      <c r="AD21" s="637" t="s">
        <v>147</v>
      </c>
      <c r="AE21" s="768" t="str">
        <f t="shared" si="0"/>
        <v/>
      </c>
      <c r="AF21" s="638" t="s">
        <v>148</v>
      </c>
      <c r="AG21" s="639" t="str">
        <f t="shared" si="1"/>
        <v/>
      </c>
      <c r="AH21" s="773"/>
      <c r="AI21" s="774"/>
      <c r="AJ21" s="773"/>
      <c r="AK21" s="774"/>
    </row>
    <row r="22" spans="1:37" ht="36.75" customHeight="1">
      <c r="A22" s="625">
        <f t="shared" si="2"/>
        <v>11</v>
      </c>
      <c r="B22" s="626" t="str">
        <f>IF(基本情報入力シート!C44="","",基本情報入力シート!C44)</f>
        <v/>
      </c>
      <c r="C22" s="627" t="str">
        <f>IF(基本情報入力シート!D44="","",基本情報入力シート!D44)</f>
        <v/>
      </c>
      <c r="D22" s="628" t="str">
        <f>IF(基本情報入力シート!E44="","",基本情報入力シート!E44)</f>
        <v/>
      </c>
      <c r="E22" s="628" t="str">
        <f>IF(基本情報入力シート!F44="","",基本情報入力シート!F44)</f>
        <v/>
      </c>
      <c r="F22" s="628" t="str">
        <f>IF(基本情報入力シート!G44="","",基本情報入力シート!G44)</f>
        <v/>
      </c>
      <c r="G22" s="628" t="str">
        <f>IF(基本情報入力シート!H44="","",基本情報入力シート!H44)</f>
        <v/>
      </c>
      <c r="H22" s="628" t="str">
        <f>IF(基本情報入力シート!I44="","",基本情報入力シート!I44)</f>
        <v/>
      </c>
      <c r="I22" s="628" t="str">
        <f>IF(基本情報入力シート!J44="","",基本情報入力シート!J44)</f>
        <v/>
      </c>
      <c r="J22" s="628" t="str">
        <f>IF(基本情報入力シート!K44="","",基本情報入力シート!K44)</f>
        <v/>
      </c>
      <c r="K22" s="629" t="str">
        <f>IF(基本情報入力シート!L44="","",基本情報入力シート!L44)</f>
        <v/>
      </c>
      <c r="L22" s="630" t="str">
        <f>IF(基本情報入力シート!M44="","",基本情報入力シート!M44)</f>
        <v/>
      </c>
      <c r="M22" s="630" t="str">
        <f>IF(基本情報入力シート!R44="","",基本情報入力シート!R44)</f>
        <v/>
      </c>
      <c r="N22" s="630" t="str">
        <f>IF(基本情報入力シート!W44="","",基本情報入力シート!W44)</f>
        <v/>
      </c>
      <c r="O22" s="625" t="str">
        <f>IF(基本情報入力シート!X44="","",基本情報入力シート!X44)</f>
        <v/>
      </c>
      <c r="P22" s="631" t="str">
        <f>IF(基本情報入力シート!Y44="","",基本情報入力シート!Y44)</f>
        <v/>
      </c>
      <c r="Q22" s="713"/>
      <c r="R22" s="450" t="str">
        <f>IF(基本情報入力シート!AB44="","",基本情報入力シート!AB44)</f>
        <v/>
      </c>
      <c r="S22" s="714"/>
      <c r="T22" s="632" t="str">
        <f>IF(P22="","",VLOOKUP(P22,【参考】数式用!$J$2:$L$34,3,FALSE))</f>
        <v/>
      </c>
      <c r="U22" s="633" t="s">
        <v>143</v>
      </c>
      <c r="V22" s="715"/>
      <c r="W22" s="634" t="s">
        <v>144</v>
      </c>
      <c r="X22" s="715"/>
      <c r="Y22" s="635" t="s">
        <v>145</v>
      </c>
      <c r="Z22" s="716"/>
      <c r="AA22" s="636" t="s">
        <v>144</v>
      </c>
      <c r="AB22" s="715"/>
      <c r="AC22" s="636" t="s">
        <v>146</v>
      </c>
      <c r="AD22" s="637" t="s">
        <v>147</v>
      </c>
      <c r="AE22" s="768" t="str">
        <f t="shared" si="0"/>
        <v/>
      </c>
      <c r="AF22" s="638" t="s">
        <v>148</v>
      </c>
      <c r="AG22" s="639" t="str">
        <f t="shared" si="1"/>
        <v/>
      </c>
      <c r="AH22" s="773"/>
      <c r="AI22" s="774"/>
      <c r="AJ22" s="773"/>
      <c r="AK22" s="774"/>
    </row>
    <row r="23" spans="1:37" ht="36.75" customHeight="1">
      <c r="A23" s="625">
        <f t="shared" si="2"/>
        <v>12</v>
      </c>
      <c r="B23" s="626" t="str">
        <f>IF(基本情報入力シート!C45="","",基本情報入力シート!C45)</f>
        <v/>
      </c>
      <c r="C23" s="627" t="str">
        <f>IF(基本情報入力シート!D45="","",基本情報入力シート!D45)</f>
        <v/>
      </c>
      <c r="D23" s="628" t="str">
        <f>IF(基本情報入力シート!E45="","",基本情報入力シート!E45)</f>
        <v/>
      </c>
      <c r="E23" s="628" t="str">
        <f>IF(基本情報入力シート!F45="","",基本情報入力シート!F45)</f>
        <v/>
      </c>
      <c r="F23" s="628" t="str">
        <f>IF(基本情報入力シート!G45="","",基本情報入力シート!G45)</f>
        <v/>
      </c>
      <c r="G23" s="628" t="str">
        <f>IF(基本情報入力シート!H45="","",基本情報入力シート!H45)</f>
        <v/>
      </c>
      <c r="H23" s="628" t="str">
        <f>IF(基本情報入力シート!I45="","",基本情報入力シート!I45)</f>
        <v/>
      </c>
      <c r="I23" s="628" t="str">
        <f>IF(基本情報入力シート!J45="","",基本情報入力シート!J45)</f>
        <v/>
      </c>
      <c r="J23" s="628" t="str">
        <f>IF(基本情報入力シート!K45="","",基本情報入力シート!K45)</f>
        <v/>
      </c>
      <c r="K23" s="629" t="str">
        <f>IF(基本情報入力シート!L45="","",基本情報入力シート!L45)</f>
        <v/>
      </c>
      <c r="L23" s="630" t="str">
        <f>IF(基本情報入力シート!M45="","",基本情報入力シート!M45)</f>
        <v/>
      </c>
      <c r="M23" s="630" t="str">
        <f>IF(基本情報入力シート!R45="","",基本情報入力シート!R45)</f>
        <v/>
      </c>
      <c r="N23" s="630" t="str">
        <f>IF(基本情報入力シート!W45="","",基本情報入力シート!W45)</f>
        <v/>
      </c>
      <c r="O23" s="625" t="str">
        <f>IF(基本情報入力シート!X45="","",基本情報入力シート!X45)</f>
        <v/>
      </c>
      <c r="P23" s="631" t="str">
        <f>IF(基本情報入力シート!Y45="","",基本情報入力シート!Y45)</f>
        <v/>
      </c>
      <c r="Q23" s="713"/>
      <c r="R23" s="450" t="str">
        <f>IF(基本情報入力シート!AB45="","",基本情報入力シート!AB45)</f>
        <v/>
      </c>
      <c r="S23" s="714"/>
      <c r="T23" s="632" t="str">
        <f>IF(P23="","",VLOOKUP(P23,【参考】数式用!$J$2:$L$34,3,FALSE))</f>
        <v/>
      </c>
      <c r="U23" s="633" t="s">
        <v>143</v>
      </c>
      <c r="V23" s="715"/>
      <c r="W23" s="634" t="s">
        <v>144</v>
      </c>
      <c r="X23" s="715"/>
      <c r="Y23" s="635" t="s">
        <v>145</v>
      </c>
      <c r="Z23" s="716"/>
      <c r="AA23" s="636" t="s">
        <v>144</v>
      </c>
      <c r="AB23" s="715"/>
      <c r="AC23" s="636" t="s">
        <v>146</v>
      </c>
      <c r="AD23" s="637" t="s">
        <v>147</v>
      </c>
      <c r="AE23" s="768" t="str">
        <f t="shared" si="0"/>
        <v/>
      </c>
      <c r="AF23" s="638" t="s">
        <v>148</v>
      </c>
      <c r="AG23" s="639" t="str">
        <f t="shared" si="1"/>
        <v/>
      </c>
      <c r="AH23" s="773"/>
      <c r="AI23" s="774"/>
      <c r="AJ23" s="773"/>
      <c r="AK23" s="774"/>
    </row>
    <row r="24" spans="1:37" ht="36.75" customHeight="1">
      <c r="A24" s="625">
        <f t="shared" si="2"/>
        <v>13</v>
      </c>
      <c r="B24" s="626" t="str">
        <f>IF(基本情報入力シート!C46="","",基本情報入力シート!C46)</f>
        <v/>
      </c>
      <c r="C24" s="627" t="str">
        <f>IF(基本情報入力シート!D46="","",基本情報入力シート!D46)</f>
        <v/>
      </c>
      <c r="D24" s="628" t="str">
        <f>IF(基本情報入力シート!E46="","",基本情報入力シート!E46)</f>
        <v/>
      </c>
      <c r="E24" s="628" t="str">
        <f>IF(基本情報入力シート!F46="","",基本情報入力シート!F46)</f>
        <v/>
      </c>
      <c r="F24" s="628" t="str">
        <f>IF(基本情報入力シート!G46="","",基本情報入力シート!G46)</f>
        <v/>
      </c>
      <c r="G24" s="628" t="str">
        <f>IF(基本情報入力シート!H46="","",基本情報入力シート!H46)</f>
        <v/>
      </c>
      <c r="H24" s="628" t="str">
        <f>IF(基本情報入力シート!I46="","",基本情報入力シート!I46)</f>
        <v/>
      </c>
      <c r="I24" s="628" t="str">
        <f>IF(基本情報入力シート!J46="","",基本情報入力シート!J46)</f>
        <v/>
      </c>
      <c r="J24" s="628" t="str">
        <f>IF(基本情報入力シート!K46="","",基本情報入力シート!K46)</f>
        <v/>
      </c>
      <c r="K24" s="629" t="str">
        <f>IF(基本情報入力シート!L46="","",基本情報入力シート!L46)</f>
        <v/>
      </c>
      <c r="L24" s="630" t="str">
        <f>IF(基本情報入力シート!M46="","",基本情報入力シート!M46)</f>
        <v/>
      </c>
      <c r="M24" s="630" t="str">
        <f>IF(基本情報入力シート!R46="","",基本情報入力シート!R46)</f>
        <v/>
      </c>
      <c r="N24" s="630" t="str">
        <f>IF(基本情報入力シート!W46="","",基本情報入力シート!W46)</f>
        <v/>
      </c>
      <c r="O24" s="625" t="str">
        <f>IF(基本情報入力シート!X46="","",基本情報入力シート!X46)</f>
        <v/>
      </c>
      <c r="P24" s="631" t="str">
        <f>IF(基本情報入力シート!Y46="","",基本情報入力シート!Y46)</f>
        <v/>
      </c>
      <c r="Q24" s="713"/>
      <c r="R24" s="450" t="str">
        <f>IF(基本情報入力シート!AB46="","",基本情報入力シート!AB46)</f>
        <v/>
      </c>
      <c r="S24" s="714"/>
      <c r="T24" s="632" t="str">
        <f>IF(P24="","",VLOOKUP(P24,【参考】数式用!$J$2:$L$34,3,FALSE))</f>
        <v/>
      </c>
      <c r="U24" s="633" t="s">
        <v>143</v>
      </c>
      <c r="V24" s="715"/>
      <c r="W24" s="634" t="s">
        <v>144</v>
      </c>
      <c r="X24" s="715"/>
      <c r="Y24" s="635" t="s">
        <v>145</v>
      </c>
      <c r="Z24" s="716"/>
      <c r="AA24" s="636" t="s">
        <v>144</v>
      </c>
      <c r="AB24" s="715"/>
      <c r="AC24" s="636" t="s">
        <v>146</v>
      </c>
      <c r="AD24" s="637" t="s">
        <v>147</v>
      </c>
      <c r="AE24" s="768" t="str">
        <f t="shared" si="0"/>
        <v/>
      </c>
      <c r="AF24" s="638" t="s">
        <v>148</v>
      </c>
      <c r="AG24" s="639" t="str">
        <f t="shared" si="1"/>
        <v/>
      </c>
      <c r="AH24" s="773"/>
      <c r="AI24" s="774"/>
      <c r="AJ24" s="773"/>
      <c r="AK24" s="774"/>
    </row>
    <row r="25" spans="1:37" ht="36.75" customHeight="1">
      <c r="A25" s="625">
        <f t="shared" si="2"/>
        <v>14</v>
      </c>
      <c r="B25" s="626" t="str">
        <f>IF(基本情報入力シート!C47="","",基本情報入力シート!C47)</f>
        <v/>
      </c>
      <c r="C25" s="627" t="str">
        <f>IF(基本情報入力シート!D47="","",基本情報入力シート!D47)</f>
        <v/>
      </c>
      <c r="D25" s="628" t="str">
        <f>IF(基本情報入力シート!E47="","",基本情報入力シート!E47)</f>
        <v/>
      </c>
      <c r="E25" s="628" t="str">
        <f>IF(基本情報入力シート!F47="","",基本情報入力シート!F47)</f>
        <v/>
      </c>
      <c r="F25" s="628" t="str">
        <f>IF(基本情報入力シート!G47="","",基本情報入力シート!G47)</f>
        <v/>
      </c>
      <c r="G25" s="628" t="str">
        <f>IF(基本情報入力シート!H47="","",基本情報入力シート!H47)</f>
        <v/>
      </c>
      <c r="H25" s="628" t="str">
        <f>IF(基本情報入力シート!I47="","",基本情報入力シート!I47)</f>
        <v/>
      </c>
      <c r="I25" s="628" t="str">
        <f>IF(基本情報入力シート!J47="","",基本情報入力シート!J47)</f>
        <v/>
      </c>
      <c r="J25" s="628" t="str">
        <f>IF(基本情報入力シート!K47="","",基本情報入力シート!K47)</f>
        <v/>
      </c>
      <c r="K25" s="629" t="str">
        <f>IF(基本情報入力シート!L47="","",基本情報入力シート!L47)</f>
        <v/>
      </c>
      <c r="L25" s="630" t="str">
        <f>IF(基本情報入力シート!M47="","",基本情報入力シート!M47)</f>
        <v/>
      </c>
      <c r="M25" s="630" t="str">
        <f>IF(基本情報入力シート!R47="","",基本情報入力シート!R47)</f>
        <v/>
      </c>
      <c r="N25" s="630" t="str">
        <f>IF(基本情報入力シート!W47="","",基本情報入力シート!W47)</f>
        <v/>
      </c>
      <c r="O25" s="625" t="str">
        <f>IF(基本情報入力シート!X47="","",基本情報入力シート!X47)</f>
        <v/>
      </c>
      <c r="P25" s="631" t="str">
        <f>IF(基本情報入力シート!Y47="","",基本情報入力シート!Y47)</f>
        <v/>
      </c>
      <c r="Q25" s="713"/>
      <c r="R25" s="450" t="str">
        <f>IF(基本情報入力シート!AB47="","",基本情報入力シート!AB47)</f>
        <v/>
      </c>
      <c r="S25" s="714"/>
      <c r="T25" s="632" t="str">
        <f>IF(P25="","",VLOOKUP(P25,【参考】数式用!$J$2:$L$34,3,FALSE))</f>
        <v/>
      </c>
      <c r="U25" s="633" t="s">
        <v>143</v>
      </c>
      <c r="V25" s="715"/>
      <c r="W25" s="634" t="s">
        <v>144</v>
      </c>
      <c r="X25" s="715"/>
      <c r="Y25" s="635" t="s">
        <v>145</v>
      </c>
      <c r="Z25" s="716"/>
      <c r="AA25" s="636" t="s">
        <v>144</v>
      </c>
      <c r="AB25" s="715"/>
      <c r="AC25" s="636" t="s">
        <v>146</v>
      </c>
      <c r="AD25" s="637" t="s">
        <v>147</v>
      </c>
      <c r="AE25" s="768" t="str">
        <f t="shared" si="0"/>
        <v/>
      </c>
      <c r="AF25" s="638" t="s">
        <v>148</v>
      </c>
      <c r="AG25" s="639" t="str">
        <f t="shared" si="1"/>
        <v/>
      </c>
      <c r="AH25" s="773"/>
      <c r="AI25" s="774"/>
      <c r="AJ25" s="773"/>
      <c r="AK25" s="774"/>
    </row>
    <row r="26" spans="1:37" ht="36.75" customHeight="1">
      <c r="A26" s="625">
        <f t="shared" si="2"/>
        <v>15</v>
      </c>
      <c r="B26" s="626" t="str">
        <f>IF(基本情報入力シート!C48="","",基本情報入力シート!C48)</f>
        <v/>
      </c>
      <c r="C26" s="627" t="str">
        <f>IF(基本情報入力シート!D48="","",基本情報入力シート!D48)</f>
        <v/>
      </c>
      <c r="D26" s="628" t="str">
        <f>IF(基本情報入力シート!E48="","",基本情報入力シート!E48)</f>
        <v/>
      </c>
      <c r="E26" s="628" t="str">
        <f>IF(基本情報入力シート!F48="","",基本情報入力シート!F48)</f>
        <v/>
      </c>
      <c r="F26" s="628" t="str">
        <f>IF(基本情報入力シート!G48="","",基本情報入力シート!G48)</f>
        <v/>
      </c>
      <c r="G26" s="628" t="str">
        <f>IF(基本情報入力シート!H48="","",基本情報入力シート!H48)</f>
        <v/>
      </c>
      <c r="H26" s="628" t="str">
        <f>IF(基本情報入力シート!I48="","",基本情報入力シート!I48)</f>
        <v/>
      </c>
      <c r="I26" s="628" t="str">
        <f>IF(基本情報入力シート!J48="","",基本情報入力シート!J48)</f>
        <v/>
      </c>
      <c r="J26" s="628" t="str">
        <f>IF(基本情報入力シート!K48="","",基本情報入力シート!K48)</f>
        <v/>
      </c>
      <c r="K26" s="629" t="str">
        <f>IF(基本情報入力シート!L48="","",基本情報入力シート!L48)</f>
        <v/>
      </c>
      <c r="L26" s="630" t="str">
        <f>IF(基本情報入力シート!M48="","",基本情報入力シート!M48)</f>
        <v/>
      </c>
      <c r="M26" s="630" t="str">
        <f>IF(基本情報入力シート!R48="","",基本情報入力シート!R48)</f>
        <v/>
      </c>
      <c r="N26" s="630" t="str">
        <f>IF(基本情報入力シート!W48="","",基本情報入力シート!W48)</f>
        <v/>
      </c>
      <c r="O26" s="625" t="str">
        <f>IF(基本情報入力シート!X48="","",基本情報入力シート!X48)</f>
        <v/>
      </c>
      <c r="P26" s="631" t="str">
        <f>IF(基本情報入力シート!Y48="","",基本情報入力シート!Y48)</f>
        <v/>
      </c>
      <c r="Q26" s="713"/>
      <c r="R26" s="450" t="str">
        <f>IF(基本情報入力シート!AB48="","",基本情報入力シート!AB48)</f>
        <v/>
      </c>
      <c r="S26" s="714"/>
      <c r="T26" s="632" t="str">
        <f>IF(P26="","",VLOOKUP(P26,【参考】数式用!$J$2:$L$34,3,FALSE))</f>
        <v/>
      </c>
      <c r="U26" s="633" t="s">
        <v>143</v>
      </c>
      <c r="V26" s="715"/>
      <c r="W26" s="634" t="s">
        <v>144</v>
      </c>
      <c r="X26" s="715"/>
      <c r="Y26" s="635" t="s">
        <v>145</v>
      </c>
      <c r="Z26" s="716"/>
      <c r="AA26" s="636" t="s">
        <v>144</v>
      </c>
      <c r="AB26" s="715"/>
      <c r="AC26" s="636" t="s">
        <v>146</v>
      </c>
      <c r="AD26" s="637" t="s">
        <v>147</v>
      </c>
      <c r="AE26" s="768" t="str">
        <f t="shared" si="0"/>
        <v/>
      </c>
      <c r="AF26" s="638" t="s">
        <v>148</v>
      </c>
      <c r="AG26" s="639" t="str">
        <f t="shared" si="1"/>
        <v/>
      </c>
      <c r="AH26" s="773"/>
      <c r="AI26" s="774"/>
      <c r="AJ26" s="773"/>
      <c r="AK26" s="774"/>
    </row>
    <row r="27" spans="1:37" ht="36.75" customHeight="1">
      <c r="A27" s="625">
        <f t="shared" si="2"/>
        <v>16</v>
      </c>
      <c r="B27" s="626" t="str">
        <f>IF(基本情報入力シート!C49="","",基本情報入力シート!C49)</f>
        <v/>
      </c>
      <c r="C27" s="627" t="str">
        <f>IF(基本情報入力シート!D49="","",基本情報入力シート!D49)</f>
        <v/>
      </c>
      <c r="D27" s="628" t="str">
        <f>IF(基本情報入力シート!E49="","",基本情報入力シート!E49)</f>
        <v/>
      </c>
      <c r="E27" s="628" t="str">
        <f>IF(基本情報入力シート!F49="","",基本情報入力シート!F49)</f>
        <v/>
      </c>
      <c r="F27" s="628" t="str">
        <f>IF(基本情報入力シート!G49="","",基本情報入力シート!G49)</f>
        <v/>
      </c>
      <c r="G27" s="628" t="str">
        <f>IF(基本情報入力シート!H49="","",基本情報入力シート!H49)</f>
        <v/>
      </c>
      <c r="H27" s="628" t="str">
        <f>IF(基本情報入力シート!I49="","",基本情報入力シート!I49)</f>
        <v/>
      </c>
      <c r="I27" s="628" t="str">
        <f>IF(基本情報入力シート!J49="","",基本情報入力シート!J49)</f>
        <v/>
      </c>
      <c r="J27" s="628" t="str">
        <f>IF(基本情報入力シート!K49="","",基本情報入力シート!K49)</f>
        <v/>
      </c>
      <c r="K27" s="629" t="str">
        <f>IF(基本情報入力シート!L49="","",基本情報入力シート!L49)</f>
        <v/>
      </c>
      <c r="L27" s="630" t="str">
        <f>IF(基本情報入力シート!M49="","",基本情報入力シート!M49)</f>
        <v/>
      </c>
      <c r="M27" s="630" t="str">
        <f>IF(基本情報入力シート!R49="","",基本情報入力シート!R49)</f>
        <v/>
      </c>
      <c r="N27" s="630" t="str">
        <f>IF(基本情報入力シート!W49="","",基本情報入力シート!W49)</f>
        <v/>
      </c>
      <c r="O27" s="625" t="str">
        <f>IF(基本情報入力シート!X49="","",基本情報入力シート!X49)</f>
        <v/>
      </c>
      <c r="P27" s="631" t="str">
        <f>IF(基本情報入力シート!Y49="","",基本情報入力シート!Y49)</f>
        <v/>
      </c>
      <c r="Q27" s="713"/>
      <c r="R27" s="450" t="str">
        <f>IF(基本情報入力シート!AB49="","",基本情報入力シート!AB49)</f>
        <v/>
      </c>
      <c r="S27" s="714"/>
      <c r="T27" s="632" t="str">
        <f>IF(P27="","",VLOOKUP(P27,【参考】数式用!$J$2:$L$34,3,FALSE))</f>
        <v/>
      </c>
      <c r="U27" s="633" t="s">
        <v>143</v>
      </c>
      <c r="V27" s="715"/>
      <c r="W27" s="634" t="s">
        <v>144</v>
      </c>
      <c r="X27" s="715"/>
      <c r="Y27" s="635" t="s">
        <v>145</v>
      </c>
      <c r="Z27" s="716"/>
      <c r="AA27" s="636" t="s">
        <v>144</v>
      </c>
      <c r="AB27" s="715"/>
      <c r="AC27" s="636" t="s">
        <v>146</v>
      </c>
      <c r="AD27" s="637" t="s">
        <v>147</v>
      </c>
      <c r="AE27" s="768" t="str">
        <f t="shared" si="0"/>
        <v/>
      </c>
      <c r="AF27" s="638" t="s">
        <v>148</v>
      </c>
      <c r="AG27" s="639" t="str">
        <f t="shared" si="1"/>
        <v/>
      </c>
      <c r="AH27" s="773"/>
      <c r="AI27" s="774"/>
      <c r="AJ27" s="773"/>
      <c r="AK27" s="774"/>
    </row>
    <row r="28" spans="1:37" ht="36.75" customHeight="1">
      <c r="A28" s="625">
        <f t="shared" si="2"/>
        <v>17</v>
      </c>
      <c r="B28" s="626" t="str">
        <f>IF(基本情報入力シート!C50="","",基本情報入力シート!C50)</f>
        <v/>
      </c>
      <c r="C28" s="627" t="str">
        <f>IF(基本情報入力シート!D50="","",基本情報入力シート!D50)</f>
        <v/>
      </c>
      <c r="D28" s="628" t="str">
        <f>IF(基本情報入力シート!E50="","",基本情報入力シート!E50)</f>
        <v/>
      </c>
      <c r="E28" s="628" t="str">
        <f>IF(基本情報入力シート!F50="","",基本情報入力シート!F50)</f>
        <v/>
      </c>
      <c r="F28" s="628" t="str">
        <f>IF(基本情報入力シート!G50="","",基本情報入力シート!G50)</f>
        <v/>
      </c>
      <c r="G28" s="628" t="str">
        <f>IF(基本情報入力シート!H50="","",基本情報入力シート!H50)</f>
        <v/>
      </c>
      <c r="H28" s="628" t="str">
        <f>IF(基本情報入力シート!I50="","",基本情報入力シート!I50)</f>
        <v/>
      </c>
      <c r="I28" s="628" t="str">
        <f>IF(基本情報入力シート!J50="","",基本情報入力シート!J50)</f>
        <v/>
      </c>
      <c r="J28" s="628" t="str">
        <f>IF(基本情報入力シート!K50="","",基本情報入力シート!K50)</f>
        <v/>
      </c>
      <c r="K28" s="629" t="str">
        <f>IF(基本情報入力シート!L50="","",基本情報入力シート!L50)</f>
        <v/>
      </c>
      <c r="L28" s="630" t="str">
        <f>IF(基本情報入力シート!M50="","",基本情報入力シート!M50)</f>
        <v/>
      </c>
      <c r="M28" s="630" t="str">
        <f>IF(基本情報入力シート!R50="","",基本情報入力シート!R50)</f>
        <v/>
      </c>
      <c r="N28" s="630" t="str">
        <f>IF(基本情報入力シート!W50="","",基本情報入力シート!W50)</f>
        <v/>
      </c>
      <c r="O28" s="625" t="str">
        <f>IF(基本情報入力シート!X50="","",基本情報入力シート!X50)</f>
        <v/>
      </c>
      <c r="P28" s="631" t="str">
        <f>IF(基本情報入力シート!Y50="","",基本情報入力シート!Y50)</f>
        <v/>
      </c>
      <c r="Q28" s="713"/>
      <c r="R28" s="450" t="str">
        <f>IF(基本情報入力シート!AB50="","",基本情報入力シート!AB50)</f>
        <v/>
      </c>
      <c r="S28" s="714"/>
      <c r="T28" s="632" t="str">
        <f>IF(P28="","",VLOOKUP(P28,【参考】数式用!$J$2:$L$34,3,FALSE))</f>
        <v/>
      </c>
      <c r="U28" s="633" t="s">
        <v>143</v>
      </c>
      <c r="V28" s="715"/>
      <c r="W28" s="634" t="s">
        <v>144</v>
      </c>
      <c r="X28" s="715"/>
      <c r="Y28" s="635" t="s">
        <v>145</v>
      </c>
      <c r="Z28" s="716"/>
      <c r="AA28" s="636" t="s">
        <v>144</v>
      </c>
      <c r="AB28" s="715"/>
      <c r="AC28" s="636" t="s">
        <v>146</v>
      </c>
      <c r="AD28" s="637" t="s">
        <v>147</v>
      </c>
      <c r="AE28" s="768" t="str">
        <f t="shared" si="0"/>
        <v/>
      </c>
      <c r="AF28" s="638" t="s">
        <v>148</v>
      </c>
      <c r="AG28" s="639" t="str">
        <f t="shared" si="1"/>
        <v/>
      </c>
      <c r="AH28" s="773"/>
      <c r="AI28" s="774"/>
      <c r="AJ28" s="773"/>
      <c r="AK28" s="774"/>
    </row>
    <row r="29" spans="1:37" ht="36.75" customHeight="1">
      <c r="A29" s="625">
        <f t="shared" si="2"/>
        <v>18</v>
      </c>
      <c r="B29" s="626" t="str">
        <f>IF(基本情報入力シート!C51="","",基本情報入力シート!C51)</f>
        <v/>
      </c>
      <c r="C29" s="627" t="str">
        <f>IF(基本情報入力シート!D51="","",基本情報入力シート!D51)</f>
        <v/>
      </c>
      <c r="D29" s="628" t="str">
        <f>IF(基本情報入力シート!E51="","",基本情報入力シート!E51)</f>
        <v/>
      </c>
      <c r="E29" s="628" t="str">
        <f>IF(基本情報入力シート!F51="","",基本情報入力シート!F51)</f>
        <v/>
      </c>
      <c r="F29" s="628" t="str">
        <f>IF(基本情報入力シート!G51="","",基本情報入力シート!G51)</f>
        <v/>
      </c>
      <c r="G29" s="628" t="str">
        <f>IF(基本情報入力シート!H51="","",基本情報入力シート!H51)</f>
        <v/>
      </c>
      <c r="H29" s="628" t="str">
        <f>IF(基本情報入力シート!I51="","",基本情報入力シート!I51)</f>
        <v/>
      </c>
      <c r="I29" s="628" t="str">
        <f>IF(基本情報入力シート!J51="","",基本情報入力シート!J51)</f>
        <v/>
      </c>
      <c r="J29" s="628" t="str">
        <f>IF(基本情報入力シート!K51="","",基本情報入力シート!K51)</f>
        <v/>
      </c>
      <c r="K29" s="629" t="str">
        <f>IF(基本情報入力シート!L51="","",基本情報入力シート!L51)</f>
        <v/>
      </c>
      <c r="L29" s="630" t="str">
        <f>IF(基本情報入力シート!M51="","",基本情報入力シート!M51)</f>
        <v/>
      </c>
      <c r="M29" s="630" t="str">
        <f>IF(基本情報入力シート!R51="","",基本情報入力シート!R51)</f>
        <v/>
      </c>
      <c r="N29" s="630" t="str">
        <f>IF(基本情報入力シート!W51="","",基本情報入力シート!W51)</f>
        <v/>
      </c>
      <c r="O29" s="625" t="str">
        <f>IF(基本情報入力シート!X51="","",基本情報入力シート!X51)</f>
        <v/>
      </c>
      <c r="P29" s="631" t="str">
        <f>IF(基本情報入力シート!Y51="","",基本情報入力シート!Y51)</f>
        <v/>
      </c>
      <c r="Q29" s="713"/>
      <c r="R29" s="450" t="str">
        <f>IF(基本情報入力シート!AB51="","",基本情報入力シート!AB51)</f>
        <v/>
      </c>
      <c r="S29" s="714"/>
      <c r="T29" s="632" t="str">
        <f>IF(P29="","",VLOOKUP(P29,【参考】数式用!$J$2:$L$34,3,FALSE))</f>
        <v/>
      </c>
      <c r="U29" s="633" t="s">
        <v>143</v>
      </c>
      <c r="V29" s="715"/>
      <c r="W29" s="634" t="s">
        <v>144</v>
      </c>
      <c r="X29" s="715"/>
      <c r="Y29" s="635" t="s">
        <v>145</v>
      </c>
      <c r="Z29" s="716"/>
      <c r="AA29" s="636" t="s">
        <v>144</v>
      </c>
      <c r="AB29" s="715"/>
      <c r="AC29" s="636" t="s">
        <v>146</v>
      </c>
      <c r="AD29" s="637" t="s">
        <v>147</v>
      </c>
      <c r="AE29" s="768" t="str">
        <f t="shared" si="0"/>
        <v/>
      </c>
      <c r="AF29" s="638" t="s">
        <v>148</v>
      </c>
      <c r="AG29" s="639" t="str">
        <f t="shared" si="1"/>
        <v/>
      </c>
      <c r="AH29" s="773"/>
      <c r="AI29" s="774"/>
      <c r="AJ29" s="773"/>
      <c r="AK29" s="774"/>
    </row>
    <row r="30" spans="1:37" ht="36.75" customHeight="1">
      <c r="A30" s="625">
        <f t="shared" si="2"/>
        <v>19</v>
      </c>
      <c r="B30" s="626" t="str">
        <f>IF(基本情報入力シート!C52="","",基本情報入力シート!C52)</f>
        <v/>
      </c>
      <c r="C30" s="627" t="str">
        <f>IF(基本情報入力シート!D52="","",基本情報入力シート!D52)</f>
        <v/>
      </c>
      <c r="D30" s="628" t="str">
        <f>IF(基本情報入力シート!E52="","",基本情報入力シート!E52)</f>
        <v/>
      </c>
      <c r="E30" s="628" t="str">
        <f>IF(基本情報入力シート!F52="","",基本情報入力シート!F52)</f>
        <v/>
      </c>
      <c r="F30" s="628" t="str">
        <f>IF(基本情報入力シート!G52="","",基本情報入力シート!G52)</f>
        <v/>
      </c>
      <c r="G30" s="628" t="str">
        <f>IF(基本情報入力シート!H52="","",基本情報入力シート!H52)</f>
        <v/>
      </c>
      <c r="H30" s="628" t="str">
        <f>IF(基本情報入力シート!I52="","",基本情報入力シート!I52)</f>
        <v/>
      </c>
      <c r="I30" s="628" t="str">
        <f>IF(基本情報入力シート!J52="","",基本情報入力シート!J52)</f>
        <v/>
      </c>
      <c r="J30" s="628" t="str">
        <f>IF(基本情報入力シート!K52="","",基本情報入力シート!K52)</f>
        <v/>
      </c>
      <c r="K30" s="629" t="str">
        <f>IF(基本情報入力シート!L52="","",基本情報入力シート!L52)</f>
        <v/>
      </c>
      <c r="L30" s="630" t="str">
        <f>IF(基本情報入力シート!M52="","",基本情報入力シート!M52)</f>
        <v/>
      </c>
      <c r="M30" s="630" t="str">
        <f>IF(基本情報入力シート!R52="","",基本情報入力シート!R52)</f>
        <v/>
      </c>
      <c r="N30" s="630" t="str">
        <f>IF(基本情報入力シート!W52="","",基本情報入力シート!W52)</f>
        <v/>
      </c>
      <c r="O30" s="625" t="str">
        <f>IF(基本情報入力シート!X52="","",基本情報入力シート!X52)</f>
        <v/>
      </c>
      <c r="P30" s="631" t="str">
        <f>IF(基本情報入力シート!Y52="","",基本情報入力シート!Y52)</f>
        <v/>
      </c>
      <c r="Q30" s="713"/>
      <c r="R30" s="450" t="str">
        <f>IF(基本情報入力シート!AB52="","",基本情報入力シート!AB52)</f>
        <v/>
      </c>
      <c r="S30" s="714"/>
      <c r="T30" s="632" t="str">
        <f>IF(P30="","",VLOOKUP(P30,【参考】数式用!$J$2:$L$34,3,FALSE))</f>
        <v/>
      </c>
      <c r="U30" s="633" t="s">
        <v>143</v>
      </c>
      <c r="V30" s="715"/>
      <c r="W30" s="634" t="s">
        <v>144</v>
      </c>
      <c r="X30" s="715"/>
      <c r="Y30" s="635" t="s">
        <v>145</v>
      </c>
      <c r="Z30" s="716"/>
      <c r="AA30" s="636" t="s">
        <v>144</v>
      </c>
      <c r="AB30" s="715"/>
      <c r="AC30" s="636" t="s">
        <v>146</v>
      </c>
      <c r="AD30" s="637" t="s">
        <v>147</v>
      </c>
      <c r="AE30" s="768" t="str">
        <f t="shared" si="0"/>
        <v/>
      </c>
      <c r="AF30" s="638" t="s">
        <v>148</v>
      </c>
      <c r="AG30" s="639" t="str">
        <f t="shared" si="1"/>
        <v/>
      </c>
      <c r="AH30" s="773"/>
      <c r="AI30" s="774"/>
      <c r="AJ30" s="773"/>
      <c r="AK30" s="774"/>
    </row>
    <row r="31" spans="1:37" ht="36.75" customHeight="1">
      <c r="A31" s="625">
        <f t="shared" si="2"/>
        <v>20</v>
      </c>
      <c r="B31" s="626" t="str">
        <f>IF(基本情報入力シート!C53="","",基本情報入力シート!C53)</f>
        <v/>
      </c>
      <c r="C31" s="627" t="str">
        <f>IF(基本情報入力シート!D53="","",基本情報入力シート!D53)</f>
        <v/>
      </c>
      <c r="D31" s="628" t="str">
        <f>IF(基本情報入力シート!E53="","",基本情報入力シート!E53)</f>
        <v/>
      </c>
      <c r="E31" s="628" t="str">
        <f>IF(基本情報入力シート!F53="","",基本情報入力シート!F53)</f>
        <v/>
      </c>
      <c r="F31" s="628" t="str">
        <f>IF(基本情報入力シート!G53="","",基本情報入力シート!G53)</f>
        <v/>
      </c>
      <c r="G31" s="628" t="str">
        <f>IF(基本情報入力シート!H53="","",基本情報入力シート!H53)</f>
        <v/>
      </c>
      <c r="H31" s="628" t="str">
        <f>IF(基本情報入力シート!I53="","",基本情報入力シート!I53)</f>
        <v/>
      </c>
      <c r="I31" s="628" t="str">
        <f>IF(基本情報入力シート!J53="","",基本情報入力シート!J53)</f>
        <v/>
      </c>
      <c r="J31" s="628" t="str">
        <f>IF(基本情報入力シート!K53="","",基本情報入力シート!K53)</f>
        <v/>
      </c>
      <c r="K31" s="629" t="str">
        <f>IF(基本情報入力シート!L53="","",基本情報入力シート!L53)</f>
        <v/>
      </c>
      <c r="L31" s="630" t="str">
        <f>IF(基本情報入力シート!M53="","",基本情報入力シート!M53)</f>
        <v/>
      </c>
      <c r="M31" s="630" t="str">
        <f>IF(基本情報入力シート!R53="","",基本情報入力シート!R53)</f>
        <v/>
      </c>
      <c r="N31" s="630" t="str">
        <f>IF(基本情報入力シート!W53="","",基本情報入力シート!W53)</f>
        <v/>
      </c>
      <c r="O31" s="625" t="str">
        <f>IF(基本情報入力シート!X53="","",基本情報入力シート!X53)</f>
        <v/>
      </c>
      <c r="P31" s="631" t="str">
        <f>IF(基本情報入力シート!Y53="","",基本情報入力シート!Y53)</f>
        <v/>
      </c>
      <c r="Q31" s="713"/>
      <c r="R31" s="450" t="str">
        <f>IF(基本情報入力シート!AB53="","",基本情報入力シート!AB53)</f>
        <v/>
      </c>
      <c r="S31" s="714"/>
      <c r="T31" s="632" t="str">
        <f>IF(P31="","",VLOOKUP(P31,【参考】数式用!$J$2:$L$34,3,FALSE))</f>
        <v/>
      </c>
      <c r="U31" s="633" t="s">
        <v>143</v>
      </c>
      <c r="V31" s="715"/>
      <c r="W31" s="634" t="s">
        <v>144</v>
      </c>
      <c r="X31" s="715"/>
      <c r="Y31" s="635" t="s">
        <v>145</v>
      </c>
      <c r="Z31" s="716"/>
      <c r="AA31" s="636" t="s">
        <v>144</v>
      </c>
      <c r="AB31" s="715"/>
      <c r="AC31" s="636" t="s">
        <v>146</v>
      </c>
      <c r="AD31" s="637" t="s">
        <v>147</v>
      </c>
      <c r="AE31" s="768" t="str">
        <f t="shared" si="0"/>
        <v/>
      </c>
      <c r="AF31" s="638" t="s">
        <v>148</v>
      </c>
      <c r="AG31" s="639" t="str">
        <f t="shared" si="1"/>
        <v/>
      </c>
      <c r="AH31" s="773"/>
      <c r="AI31" s="774"/>
      <c r="AJ31" s="773"/>
      <c r="AK31" s="774"/>
    </row>
    <row r="32" spans="1:37" ht="36.75" customHeight="1">
      <c r="A32" s="625">
        <f t="shared" si="2"/>
        <v>21</v>
      </c>
      <c r="B32" s="626" t="str">
        <f>IF(基本情報入力シート!C54="","",基本情報入力シート!C54)</f>
        <v/>
      </c>
      <c r="C32" s="627" t="str">
        <f>IF(基本情報入力シート!D54="","",基本情報入力シート!D54)</f>
        <v/>
      </c>
      <c r="D32" s="628" t="str">
        <f>IF(基本情報入力シート!E54="","",基本情報入力シート!E54)</f>
        <v/>
      </c>
      <c r="E32" s="628" t="str">
        <f>IF(基本情報入力シート!F54="","",基本情報入力シート!F54)</f>
        <v/>
      </c>
      <c r="F32" s="628" t="str">
        <f>IF(基本情報入力シート!G54="","",基本情報入力シート!G54)</f>
        <v/>
      </c>
      <c r="G32" s="628" t="str">
        <f>IF(基本情報入力シート!H54="","",基本情報入力シート!H54)</f>
        <v/>
      </c>
      <c r="H32" s="628" t="str">
        <f>IF(基本情報入力シート!I54="","",基本情報入力シート!I54)</f>
        <v/>
      </c>
      <c r="I32" s="628" t="str">
        <f>IF(基本情報入力シート!J54="","",基本情報入力シート!J54)</f>
        <v/>
      </c>
      <c r="J32" s="628" t="str">
        <f>IF(基本情報入力シート!K54="","",基本情報入力シート!K54)</f>
        <v/>
      </c>
      <c r="K32" s="629" t="str">
        <f>IF(基本情報入力シート!L54="","",基本情報入力シート!L54)</f>
        <v/>
      </c>
      <c r="L32" s="630" t="str">
        <f>IF(基本情報入力シート!M54="","",基本情報入力シート!M54)</f>
        <v/>
      </c>
      <c r="M32" s="630" t="str">
        <f>IF(基本情報入力シート!R54="","",基本情報入力シート!R54)</f>
        <v/>
      </c>
      <c r="N32" s="630" t="str">
        <f>IF(基本情報入力シート!W54="","",基本情報入力シート!W54)</f>
        <v/>
      </c>
      <c r="O32" s="625" t="str">
        <f>IF(基本情報入力シート!X54="","",基本情報入力シート!X54)</f>
        <v/>
      </c>
      <c r="P32" s="631" t="str">
        <f>IF(基本情報入力シート!Y54="","",基本情報入力シート!Y54)</f>
        <v/>
      </c>
      <c r="Q32" s="713"/>
      <c r="R32" s="450" t="str">
        <f>IF(基本情報入力シート!AB54="","",基本情報入力シート!AB54)</f>
        <v/>
      </c>
      <c r="S32" s="714"/>
      <c r="T32" s="632" t="str">
        <f>IF(P32="","",VLOOKUP(P32,【参考】数式用!$J$2:$L$34,3,FALSE))</f>
        <v/>
      </c>
      <c r="U32" s="633" t="s">
        <v>143</v>
      </c>
      <c r="V32" s="715"/>
      <c r="W32" s="634" t="s">
        <v>144</v>
      </c>
      <c r="X32" s="715"/>
      <c r="Y32" s="635" t="s">
        <v>145</v>
      </c>
      <c r="Z32" s="716"/>
      <c r="AA32" s="636" t="s">
        <v>144</v>
      </c>
      <c r="AB32" s="715"/>
      <c r="AC32" s="636" t="s">
        <v>146</v>
      </c>
      <c r="AD32" s="637" t="s">
        <v>147</v>
      </c>
      <c r="AE32" s="768" t="str">
        <f t="shared" si="0"/>
        <v/>
      </c>
      <c r="AF32" s="638" t="s">
        <v>148</v>
      </c>
      <c r="AG32" s="639" t="str">
        <f t="shared" si="1"/>
        <v/>
      </c>
      <c r="AH32" s="773"/>
      <c r="AI32" s="774"/>
      <c r="AJ32" s="773"/>
      <c r="AK32" s="774"/>
    </row>
    <row r="33" spans="1:37" ht="36.75" customHeight="1">
      <c r="A33" s="625">
        <f t="shared" si="2"/>
        <v>22</v>
      </c>
      <c r="B33" s="626" t="str">
        <f>IF(基本情報入力シート!C55="","",基本情報入力シート!C55)</f>
        <v/>
      </c>
      <c r="C33" s="627" t="str">
        <f>IF(基本情報入力シート!D55="","",基本情報入力シート!D55)</f>
        <v/>
      </c>
      <c r="D33" s="628" t="str">
        <f>IF(基本情報入力シート!E55="","",基本情報入力シート!E55)</f>
        <v/>
      </c>
      <c r="E33" s="628" t="str">
        <f>IF(基本情報入力シート!F55="","",基本情報入力シート!F55)</f>
        <v/>
      </c>
      <c r="F33" s="628" t="str">
        <f>IF(基本情報入力シート!G55="","",基本情報入力シート!G55)</f>
        <v/>
      </c>
      <c r="G33" s="628" t="str">
        <f>IF(基本情報入力シート!H55="","",基本情報入力シート!H55)</f>
        <v/>
      </c>
      <c r="H33" s="628" t="str">
        <f>IF(基本情報入力シート!I55="","",基本情報入力シート!I55)</f>
        <v/>
      </c>
      <c r="I33" s="628" t="str">
        <f>IF(基本情報入力シート!J55="","",基本情報入力シート!J55)</f>
        <v/>
      </c>
      <c r="J33" s="628" t="str">
        <f>IF(基本情報入力シート!K55="","",基本情報入力シート!K55)</f>
        <v/>
      </c>
      <c r="K33" s="629" t="str">
        <f>IF(基本情報入力シート!L55="","",基本情報入力シート!L55)</f>
        <v/>
      </c>
      <c r="L33" s="630" t="str">
        <f>IF(基本情報入力シート!M55="","",基本情報入力シート!M55)</f>
        <v/>
      </c>
      <c r="M33" s="630" t="str">
        <f>IF(基本情報入力シート!R55="","",基本情報入力シート!R55)</f>
        <v/>
      </c>
      <c r="N33" s="630" t="str">
        <f>IF(基本情報入力シート!W55="","",基本情報入力シート!W55)</f>
        <v/>
      </c>
      <c r="O33" s="625" t="str">
        <f>IF(基本情報入力シート!X55="","",基本情報入力シート!X55)</f>
        <v/>
      </c>
      <c r="P33" s="631" t="str">
        <f>IF(基本情報入力シート!Y55="","",基本情報入力シート!Y55)</f>
        <v/>
      </c>
      <c r="Q33" s="713"/>
      <c r="R33" s="450" t="str">
        <f>IF(基本情報入力シート!AB55="","",基本情報入力シート!AB55)</f>
        <v/>
      </c>
      <c r="S33" s="714"/>
      <c r="T33" s="632" t="str">
        <f>IF(P33="","",VLOOKUP(P33,【参考】数式用!$J$2:$L$34,3,FALSE))</f>
        <v/>
      </c>
      <c r="U33" s="633" t="s">
        <v>143</v>
      </c>
      <c r="V33" s="715"/>
      <c r="W33" s="634" t="s">
        <v>144</v>
      </c>
      <c r="X33" s="715"/>
      <c r="Y33" s="635" t="s">
        <v>145</v>
      </c>
      <c r="Z33" s="716"/>
      <c r="AA33" s="636" t="s">
        <v>144</v>
      </c>
      <c r="AB33" s="715"/>
      <c r="AC33" s="636" t="s">
        <v>146</v>
      </c>
      <c r="AD33" s="637" t="s">
        <v>147</v>
      </c>
      <c r="AE33" s="768" t="str">
        <f t="shared" si="0"/>
        <v/>
      </c>
      <c r="AF33" s="638" t="s">
        <v>148</v>
      </c>
      <c r="AG33" s="639" t="str">
        <f t="shared" si="1"/>
        <v/>
      </c>
      <c r="AH33" s="773"/>
      <c r="AI33" s="774"/>
      <c r="AJ33" s="773"/>
      <c r="AK33" s="774"/>
    </row>
    <row r="34" spans="1:37" ht="36.75" customHeight="1">
      <c r="A34" s="625">
        <f t="shared" si="2"/>
        <v>23</v>
      </c>
      <c r="B34" s="626" t="str">
        <f>IF(基本情報入力シート!C56="","",基本情報入力シート!C56)</f>
        <v/>
      </c>
      <c r="C34" s="627" t="str">
        <f>IF(基本情報入力シート!D56="","",基本情報入力シート!D56)</f>
        <v/>
      </c>
      <c r="D34" s="628" t="str">
        <f>IF(基本情報入力シート!E56="","",基本情報入力シート!E56)</f>
        <v/>
      </c>
      <c r="E34" s="628" t="str">
        <f>IF(基本情報入力シート!F56="","",基本情報入力シート!F56)</f>
        <v/>
      </c>
      <c r="F34" s="628" t="str">
        <f>IF(基本情報入力シート!G56="","",基本情報入力シート!G56)</f>
        <v/>
      </c>
      <c r="G34" s="628" t="str">
        <f>IF(基本情報入力シート!H56="","",基本情報入力シート!H56)</f>
        <v/>
      </c>
      <c r="H34" s="628" t="str">
        <f>IF(基本情報入力シート!I56="","",基本情報入力シート!I56)</f>
        <v/>
      </c>
      <c r="I34" s="628" t="str">
        <f>IF(基本情報入力シート!J56="","",基本情報入力シート!J56)</f>
        <v/>
      </c>
      <c r="J34" s="628" t="str">
        <f>IF(基本情報入力シート!K56="","",基本情報入力シート!K56)</f>
        <v/>
      </c>
      <c r="K34" s="629" t="str">
        <f>IF(基本情報入力シート!L56="","",基本情報入力シート!L56)</f>
        <v/>
      </c>
      <c r="L34" s="630" t="str">
        <f>IF(基本情報入力シート!M56="","",基本情報入力シート!M56)</f>
        <v/>
      </c>
      <c r="M34" s="630" t="str">
        <f>IF(基本情報入力シート!R56="","",基本情報入力シート!R56)</f>
        <v/>
      </c>
      <c r="N34" s="630" t="str">
        <f>IF(基本情報入力シート!W56="","",基本情報入力シート!W56)</f>
        <v/>
      </c>
      <c r="O34" s="625" t="str">
        <f>IF(基本情報入力シート!X56="","",基本情報入力シート!X56)</f>
        <v/>
      </c>
      <c r="P34" s="631" t="str">
        <f>IF(基本情報入力シート!Y56="","",基本情報入力シート!Y56)</f>
        <v/>
      </c>
      <c r="Q34" s="713"/>
      <c r="R34" s="450" t="str">
        <f>IF(基本情報入力シート!AB56="","",基本情報入力シート!AB56)</f>
        <v/>
      </c>
      <c r="S34" s="714"/>
      <c r="T34" s="632" t="str">
        <f>IF(P34="","",VLOOKUP(P34,【参考】数式用!$J$2:$L$34,3,FALSE))</f>
        <v/>
      </c>
      <c r="U34" s="633" t="s">
        <v>143</v>
      </c>
      <c r="V34" s="715"/>
      <c r="W34" s="634" t="s">
        <v>144</v>
      </c>
      <c r="X34" s="715"/>
      <c r="Y34" s="635" t="s">
        <v>145</v>
      </c>
      <c r="Z34" s="716"/>
      <c r="AA34" s="636" t="s">
        <v>144</v>
      </c>
      <c r="AB34" s="715"/>
      <c r="AC34" s="636" t="s">
        <v>146</v>
      </c>
      <c r="AD34" s="637" t="s">
        <v>147</v>
      </c>
      <c r="AE34" s="768" t="str">
        <f t="shared" si="0"/>
        <v/>
      </c>
      <c r="AF34" s="638" t="s">
        <v>148</v>
      </c>
      <c r="AG34" s="639" t="str">
        <f t="shared" si="1"/>
        <v/>
      </c>
      <c r="AH34" s="773"/>
      <c r="AI34" s="774"/>
      <c r="AJ34" s="773"/>
      <c r="AK34" s="774"/>
    </row>
    <row r="35" spans="1:37" ht="36.75" customHeight="1">
      <c r="A35" s="625">
        <f t="shared" si="2"/>
        <v>24</v>
      </c>
      <c r="B35" s="626" t="str">
        <f>IF(基本情報入力シート!C57="","",基本情報入力シート!C57)</f>
        <v/>
      </c>
      <c r="C35" s="627" t="str">
        <f>IF(基本情報入力シート!D57="","",基本情報入力シート!D57)</f>
        <v/>
      </c>
      <c r="D35" s="628" t="str">
        <f>IF(基本情報入力シート!E57="","",基本情報入力シート!E57)</f>
        <v/>
      </c>
      <c r="E35" s="628" t="str">
        <f>IF(基本情報入力シート!F57="","",基本情報入力シート!F57)</f>
        <v/>
      </c>
      <c r="F35" s="628" t="str">
        <f>IF(基本情報入力シート!G57="","",基本情報入力シート!G57)</f>
        <v/>
      </c>
      <c r="G35" s="628" t="str">
        <f>IF(基本情報入力シート!H57="","",基本情報入力シート!H57)</f>
        <v/>
      </c>
      <c r="H35" s="628" t="str">
        <f>IF(基本情報入力シート!I57="","",基本情報入力シート!I57)</f>
        <v/>
      </c>
      <c r="I35" s="628" t="str">
        <f>IF(基本情報入力シート!J57="","",基本情報入力シート!J57)</f>
        <v/>
      </c>
      <c r="J35" s="628" t="str">
        <f>IF(基本情報入力シート!K57="","",基本情報入力シート!K57)</f>
        <v/>
      </c>
      <c r="K35" s="629" t="str">
        <f>IF(基本情報入力シート!L57="","",基本情報入力シート!L57)</f>
        <v/>
      </c>
      <c r="L35" s="630" t="str">
        <f>IF(基本情報入力シート!M57="","",基本情報入力シート!M57)</f>
        <v/>
      </c>
      <c r="M35" s="630" t="str">
        <f>IF(基本情報入力シート!R57="","",基本情報入力シート!R57)</f>
        <v/>
      </c>
      <c r="N35" s="630" t="str">
        <f>IF(基本情報入力シート!W57="","",基本情報入力シート!W57)</f>
        <v/>
      </c>
      <c r="O35" s="625" t="str">
        <f>IF(基本情報入力シート!X57="","",基本情報入力シート!X57)</f>
        <v/>
      </c>
      <c r="P35" s="631" t="str">
        <f>IF(基本情報入力シート!Y57="","",基本情報入力シート!Y57)</f>
        <v/>
      </c>
      <c r="Q35" s="713"/>
      <c r="R35" s="450" t="str">
        <f>IF(基本情報入力シート!AB57="","",基本情報入力シート!AB57)</f>
        <v/>
      </c>
      <c r="S35" s="714"/>
      <c r="T35" s="632" t="str">
        <f>IF(P35="","",VLOOKUP(P35,【参考】数式用!$J$2:$L$34,3,FALSE))</f>
        <v/>
      </c>
      <c r="U35" s="633" t="s">
        <v>143</v>
      </c>
      <c r="V35" s="715"/>
      <c r="W35" s="634" t="s">
        <v>144</v>
      </c>
      <c r="X35" s="715"/>
      <c r="Y35" s="635" t="s">
        <v>145</v>
      </c>
      <c r="Z35" s="716"/>
      <c r="AA35" s="636" t="s">
        <v>144</v>
      </c>
      <c r="AB35" s="715"/>
      <c r="AC35" s="636" t="s">
        <v>146</v>
      </c>
      <c r="AD35" s="637" t="s">
        <v>147</v>
      </c>
      <c r="AE35" s="768" t="str">
        <f t="shared" si="0"/>
        <v/>
      </c>
      <c r="AF35" s="638" t="s">
        <v>148</v>
      </c>
      <c r="AG35" s="639" t="str">
        <f t="shared" si="1"/>
        <v/>
      </c>
      <c r="AH35" s="773"/>
      <c r="AI35" s="774"/>
      <c r="AJ35" s="773"/>
      <c r="AK35" s="774"/>
    </row>
    <row r="36" spans="1:37" ht="36.75" customHeight="1">
      <c r="A36" s="625">
        <f t="shared" si="2"/>
        <v>25</v>
      </c>
      <c r="B36" s="626" t="str">
        <f>IF(基本情報入力シート!C58="","",基本情報入力シート!C58)</f>
        <v/>
      </c>
      <c r="C36" s="627" t="str">
        <f>IF(基本情報入力シート!D58="","",基本情報入力シート!D58)</f>
        <v/>
      </c>
      <c r="D36" s="628" t="str">
        <f>IF(基本情報入力シート!E58="","",基本情報入力シート!E58)</f>
        <v/>
      </c>
      <c r="E36" s="628" t="str">
        <f>IF(基本情報入力シート!F58="","",基本情報入力シート!F58)</f>
        <v/>
      </c>
      <c r="F36" s="628" t="str">
        <f>IF(基本情報入力シート!G58="","",基本情報入力シート!G58)</f>
        <v/>
      </c>
      <c r="G36" s="628" t="str">
        <f>IF(基本情報入力シート!H58="","",基本情報入力シート!H58)</f>
        <v/>
      </c>
      <c r="H36" s="628" t="str">
        <f>IF(基本情報入力シート!I58="","",基本情報入力シート!I58)</f>
        <v/>
      </c>
      <c r="I36" s="628" t="str">
        <f>IF(基本情報入力シート!J58="","",基本情報入力シート!J58)</f>
        <v/>
      </c>
      <c r="J36" s="628" t="str">
        <f>IF(基本情報入力シート!K58="","",基本情報入力シート!K58)</f>
        <v/>
      </c>
      <c r="K36" s="629" t="str">
        <f>IF(基本情報入力シート!L58="","",基本情報入力シート!L58)</f>
        <v/>
      </c>
      <c r="L36" s="630" t="str">
        <f>IF(基本情報入力シート!M58="","",基本情報入力シート!M58)</f>
        <v/>
      </c>
      <c r="M36" s="630" t="str">
        <f>IF(基本情報入力シート!R58="","",基本情報入力シート!R58)</f>
        <v/>
      </c>
      <c r="N36" s="630" t="str">
        <f>IF(基本情報入力シート!W58="","",基本情報入力シート!W58)</f>
        <v/>
      </c>
      <c r="O36" s="625" t="str">
        <f>IF(基本情報入力シート!X58="","",基本情報入力シート!X58)</f>
        <v/>
      </c>
      <c r="P36" s="631" t="str">
        <f>IF(基本情報入力シート!Y58="","",基本情報入力シート!Y58)</f>
        <v/>
      </c>
      <c r="Q36" s="713"/>
      <c r="R36" s="450" t="str">
        <f>IF(基本情報入力シート!AB58="","",基本情報入力シート!AB58)</f>
        <v/>
      </c>
      <c r="S36" s="714"/>
      <c r="T36" s="632" t="str">
        <f>IF(P36="","",VLOOKUP(P36,【参考】数式用!$J$2:$L$34,3,FALSE))</f>
        <v/>
      </c>
      <c r="U36" s="633" t="s">
        <v>143</v>
      </c>
      <c r="V36" s="715"/>
      <c r="W36" s="634" t="s">
        <v>144</v>
      </c>
      <c r="X36" s="715"/>
      <c r="Y36" s="635" t="s">
        <v>145</v>
      </c>
      <c r="Z36" s="716"/>
      <c r="AA36" s="636" t="s">
        <v>144</v>
      </c>
      <c r="AB36" s="715"/>
      <c r="AC36" s="636" t="s">
        <v>146</v>
      </c>
      <c r="AD36" s="637" t="s">
        <v>147</v>
      </c>
      <c r="AE36" s="768" t="str">
        <f t="shared" si="0"/>
        <v/>
      </c>
      <c r="AF36" s="638" t="s">
        <v>148</v>
      </c>
      <c r="AG36" s="639" t="str">
        <f t="shared" si="1"/>
        <v/>
      </c>
      <c r="AH36" s="773"/>
      <c r="AI36" s="774"/>
      <c r="AJ36" s="773"/>
      <c r="AK36" s="774"/>
    </row>
    <row r="37" spans="1:37" ht="36.75" customHeight="1">
      <c r="A37" s="625">
        <f t="shared" si="2"/>
        <v>26</v>
      </c>
      <c r="B37" s="626" t="str">
        <f>IF(基本情報入力シート!C59="","",基本情報入力シート!C59)</f>
        <v/>
      </c>
      <c r="C37" s="627" t="str">
        <f>IF(基本情報入力シート!D59="","",基本情報入力シート!D59)</f>
        <v/>
      </c>
      <c r="D37" s="628" t="str">
        <f>IF(基本情報入力シート!E59="","",基本情報入力シート!E59)</f>
        <v/>
      </c>
      <c r="E37" s="628" t="str">
        <f>IF(基本情報入力シート!F59="","",基本情報入力シート!F59)</f>
        <v/>
      </c>
      <c r="F37" s="628" t="str">
        <f>IF(基本情報入力シート!G59="","",基本情報入力シート!G59)</f>
        <v/>
      </c>
      <c r="G37" s="628" t="str">
        <f>IF(基本情報入力シート!H59="","",基本情報入力シート!H59)</f>
        <v/>
      </c>
      <c r="H37" s="628" t="str">
        <f>IF(基本情報入力シート!I59="","",基本情報入力シート!I59)</f>
        <v/>
      </c>
      <c r="I37" s="628" t="str">
        <f>IF(基本情報入力シート!J59="","",基本情報入力シート!J59)</f>
        <v/>
      </c>
      <c r="J37" s="628" t="str">
        <f>IF(基本情報入力シート!K59="","",基本情報入力シート!K59)</f>
        <v/>
      </c>
      <c r="K37" s="629" t="str">
        <f>IF(基本情報入力シート!L59="","",基本情報入力シート!L59)</f>
        <v/>
      </c>
      <c r="L37" s="630" t="str">
        <f>IF(基本情報入力シート!M59="","",基本情報入力シート!M59)</f>
        <v/>
      </c>
      <c r="M37" s="630" t="str">
        <f>IF(基本情報入力シート!R59="","",基本情報入力シート!R59)</f>
        <v/>
      </c>
      <c r="N37" s="630" t="str">
        <f>IF(基本情報入力シート!W59="","",基本情報入力シート!W59)</f>
        <v/>
      </c>
      <c r="O37" s="625" t="str">
        <f>IF(基本情報入力シート!X59="","",基本情報入力シート!X59)</f>
        <v/>
      </c>
      <c r="P37" s="631" t="str">
        <f>IF(基本情報入力シート!Y59="","",基本情報入力シート!Y59)</f>
        <v/>
      </c>
      <c r="Q37" s="713"/>
      <c r="R37" s="450" t="str">
        <f>IF(基本情報入力シート!AB59="","",基本情報入力シート!AB59)</f>
        <v/>
      </c>
      <c r="S37" s="714"/>
      <c r="T37" s="632" t="str">
        <f>IF(P37="","",VLOOKUP(P37,【参考】数式用!$J$2:$L$34,3,FALSE))</f>
        <v/>
      </c>
      <c r="U37" s="633" t="s">
        <v>143</v>
      </c>
      <c r="V37" s="715"/>
      <c r="W37" s="634" t="s">
        <v>144</v>
      </c>
      <c r="X37" s="715"/>
      <c r="Y37" s="635" t="s">
        <v>145</v>
      </c>
      <c r="Z37" s="716"/>
      <c r="AA37" s="636" t="s">
        <v>144</v>
      </c>
      <c r="AB37" s="715"/>
      <c r="AC37" s="636" t="s">
        <v>146</v>
      </c>
      <c r="AD37" s="637" t="s">
        <v>147</v>
      </c>
      <c r="AE37" s="768" t="str">
        <f t="shared" si="0"/>
        <v/>
      </c>
      <c r="AF37" s="638" t="s">
        <v>148</v>
      </c>
      <c r="AG37" s="639" t="str">
        <f t="shared" si="1"/>
        <v/>
      </c>
      <c r="AH37" s="773"/>
      <c r="AI37" s="774"/>
      <c r="AJ37" s="773"/>
      <c r="AK37" s="774"/>
    </row>
    <row r="38" spans="1:37" ht="36.75" customHeight="1">
      <c r="A38" s="625">
        <f t="shared" si="2"/>
        <v>27</v>
      </c>
      <c r="B38" s="626" t="str">
        <f>IF(基本情報入力シート!C60="","",基本情報入力シート!C60)</f>
        <v/>
      </c>
      <c r="C38" s="627" t="str">
        <f>IF(基本情報入力シート!D60="","",基本情報入力シート!D60)</f>
        <v/>
      </c>
      <c r="D38" s="628" t="str">
        <f>IF(基本情報入力シート!E60="","",基本情報入力シート!E60)</f>
        <v/>
      </c>
      <c r="E38" s="628" t="str">
        <f>IF(基本情報入力シート!F60="","",基本情報入力シート!F60)</f>
        <v/>
      </c>
      <c r="F38" s="628" t="str">
        <f>IF(基本情報入力シート!G60="","",基本情報入力シート!G60)</f>
        <v/>
      </c>
      <c r="G38" s="628" t="str">
        <f>IF(基本情報入力シート!H60="","",基本情報入力シート!H60)</f>
        <v/>
      </c>
      <c r="H38" s="628" t="str">
        <f>IF(基本情報入力シート!I60="","",基本情報入力シート!I60)</f>
        <v/>
      </c>
      <c r="I38" s="628" t="str">
        <f>IF(基本情報入力シート!J60="","",基本情報入力シート!J60)</f>
        <v/>
      </c>
      <c r="J38" s="628" t="str">
        <f>IF(基本情報入力シート!K60="","",基本情報入力シート!K60)</f>
        <v/>
      </c>
      <c r="K38" s="629" t="str">
        <f>IF(基本情報入力シート!L60="","",基本情報入力シート!L60)</f>
        <v/>
      </c>
      <c r="L38" s="630" t="str">
        <f>IF(基本情報入力シート!M60="","",基本情報入力シート!M60)</f>
        <v/>
      </c>
      <c r="M38" s="630" t="str">
        <f>IF(基本情報入力シート!R60="","",基本情報入力シート!R60)</f>
        <v/>
      </c>
      <c r="N38" s="630" t="str">
        <f>IF(基本情報入力シート!W60="","",基本情報入力シート!W60)</f>
        <v/>
      </c>
      <c r="O38" s="625" t="str">
        <f>IF(基本情報入力シート!X60="","",基本情報入力シート!X60)</f>
        <v/>
      </c>
      <c r="P38" s="631" t="str">
        <f>IF(基本情報入力シート!Y60="","",基本情報入力シート!Y60)</f>
        <v/>
      </c>
      <c r="Q38" s="713"/>
      <c r="R38" s="450" t="str">
        <f>IF(基本情報入力シート!AB60="","",基本情報入力シート!AB60)</f>
        <v/>
      </c>
      <c r="S38" s="714"/>
      <c r="T38" s="632" t="str">
        <f>IF(P38="","",VLOOKUP(P38,【参考】数式用!$J$2:$L$34,3,FALSE))</f>
        <v/>
      </c>
      <c r="U38" s="633" t="s">
        <v>143</v>
      </c>
      <c r="V38" s="715"/>
      <c r="W38" s="634" t="s">
        <v>144</v>
      </c>
      <c r="X38" s="715"/>
      <c r="Y38" s="635" t="s">
        <v>145</v>
      </c>
      <c r="Z38" s="716"/>
      <c r="AA38" s="636" t="s">
        <v>144</v>
      </c>
      <c r="AB38" s="715"/>
      <c r="AC38" s="636" t="s">
        <v>146</v>
      </c>
      <c r="AD38" s="637" t="s">
        <v>147</v>
      </c>
      <c r="AE38" s="768" t="str">
        <f t="shared" si="0"/>
        <v/>
      </c>
      <c r="AF38" s="638" t="s">
        <v>148</v>
      </c>
      <c r="AG38" s="639" t="str">
        <f t="shared" si="1"/>
        <v/>
      </c>
      <c r="AH38" s="773"/>
      <c r="AI38" s="774"/>
      <c r="AJ38" s="773"/>
      <c r="AK38" s="774"/>
    </row>
    <row r="39" spans="1:37" ht="36.75" customHeight="1">
      <c r="A39" s="625">
        <f t="shared" si="2"/>
        <v>28</v>
      </c>
      <c r="B39" s="626" t="str">
        <f>IF(基本情報入力シート!C61="","",基本情報入力シート!C61)</f>
        <v/>
      </c>
      <c r="C39" s="627" t="str">
        <f>IF(基本情報入力シート!D61="","",基本情報入力シート!D61)</f>
        <v/>
      </c>
      <c r="D39" s="628" t="str">
        <f>IF(基本情報入力シート!E61="","",基本情報入力シート!E61)</f>
        <v/>
      </c>
      <c r="E39" s="628" t="str">
        <f>IF(基本情報入力シート!F61="","",基本情報入力シート!F61)</f>
        <v/>
      </c>
      <c r="F39" s="628" t="str">
        <f>IF(基本情報入力シート!G61="","",基本情報入力シート!G61)</f>
        <v/>
      </c>
      <c r="G39" s="628" t="str">
        <f>IF(基本情報入力シート!H61="","",基本情報入力シート!H61)</f>
        <v/>
      </c>
      <c r="H39" s="628" t="str">
        <f>IF(基本情報入力シート!I61="","",基本情報入力シート!I61)</f>
        <v/>
      </c>
      <c r="I39" s="628" t="str">
        <f>IF(基本情報入力シート!J61="","",基本情報入力シート!J61)</f>
        <v/>
      </c>
      <c r="J39" s="628" t="str">
        <f>IF(基本情報入力シート!K61="","",基本情報入力シート!K61)</f>
        <v/>
      </c>
      <c r="K39" s="629" t="str">
        <f>IF(基本情報入力シート!L61="","",基本情報入力シート!L61)</f>
        <v/>
      </c>
      <c r="L39" s="630" t="str">
        <f>IF(基本情報入力シート!M61="","",基本情報入力シート!M61)</f>
        <v/>
      </c>
      <c r="M39" s="630" t="str">
        <f>IF(基本情報入力シート!R61="","",基本情報入力シート!R61)</f>
        <v/>
      </c>
      <c r="N39" s="630" t="str">
        <f>IF(基本情報入力シート!W61="","",基本情報入力シート!W61)</f>
        <v/>
      </c>
      <c r="O39" s="625" t="str">
        <f>IF(基本情報入力シート!X61="","",基本情報入力シート!X61)</f>
        <v/>
      </c>
      <c r="P39" s="631" t="str">
        <f>IF(基本情報入力シート!Y61="","",基本情報入力シート!Y61)</f>
        <v/>
      </c>
      <c r="Q39" s="713"/>
      <c r="R39" s="450" t="str">
        <f>IF(基本情報入力シート!AB61="","",基本情報入力シート!AB61)</f>
        <v/>
      </c>
      <c r="S39" s="714"/>
      <c r="T39" s="632" t="str">
        <f>IF(P39="","",VLOOKUP(P39,【参考】数式用!$J$2:$L$34,3,FALSE))</f>
        <v/>
      </c>
      <c r="U39" s="633" t="s">
        <v>143</v>
      </c>
      <c r="V39" s="715"/>
      <c r="W39" s="634" t="s">
        <v>144</v>
      </c>
      <c r="X39" s="715"/>
      <c r="Y39" s="635" t="s">
        <v>145</v>
      </c>
      <c r="Z39" s="716"/>
      <c r="AA39" s="636" t="s">
        <v>144</v>
      </c>
      <c r="AB39" s="715"/>
      <c r="AC39" s="636" t="s">
        <v>146</v>
      </c>
      <c r="AD39" s="637" t="s">
        <v>147</v>
      </c>
      <c r="AE39" s="768" t="str">
        <f t="shared" si="0"/>
        <v/>
      </c>
      <c r="AF39" s="638" t="s">
        <v>148</v>
      </c>
      <c r="AG39" s="639" t="str">
        <f t="shared" si="1"/>
        <v/>
      </c>
      <c r="AH39" s="773"/>
      <c r="AI39" s="774"/>
      <c r="AJ39" s="773"/>
      <c r="AK39" s="774"/>
    </row>
    <row r="40" spans="1:37" ht="36.75" customHeight="1">
      <c r="A40" s="625">
        <f t="shared" si="2"/>
        <v>29</v>
      </c>
      <c r="B40" s="626" t="str">
        <f>IF(基本情報入力シート!C62="","",基本情報入力シート!C62)</f>
        <v/>
      </c>
      <c r="C40" s="627" t="str">
        <f>IF(基本情報入力シート!D62="","",基本情報入力シート!D62)</f>
        <v/>
      </c>
      <c r="D40" s="628" t="str">
        <f>IF(基本情報入力シート!E62="","",基本情報入力シート!E62)</f>
        <v/>
      </c>
      <c r="E40" s="628" t="str">
        <f>IF(基本情報入力シート!F62="","",基本情報入力シート!F62)</f>
        <v/>
      </c>
      <c r="F40" s="628" t="str">
        <f>IF(基本情報入力シート!G62="","",基本情報入力シート!G62)</f>
        <v/>
      </c>
      <c r="G40" s="628" t="str">
        <f>IF(基本情報入力シート!H62="","",基本情報入力シート!H62)</f>
        <v/>
      </c>
      <c r="H40" s="628" t="str">
        <f>IF(基本情報入力シート!I62="","",基本情報入力シート!I62)</f>
        <v/>
      </c>
      <c r="I40" s="628" t="str">
        <f>IF(基本情報入力シート!J62="","",基本情報入力シート!J62)</f>
        <v/>
      </c>
      <c r="J40" s="628" t="str">
        <f>IF(基本情報入力シート!K62="","",基本情報入力シート!K62)</f>
        <v/>
      </c>
      <c r="K40" s="629" t="str">
        <f>IF(基本情報入力シート!L62="","",基本情報入力シート!L62)</f>
        <v/>
      </c>
      <c r="L40" s="630" t="str">
        <f>IF(基本情報入力シート!M62="","",基本情報入力シート!M62)</f>
        <v/>
      </c>
      <c r="M40" s="630" t="str">
        <f>IF(基本情報入力シート!R62="","",基本情報入力シート!R62)</f>
        <v/>
      </c>
      <c r="N40" s="630" t="str">
        <f>IF(基本情報入力シート!W62="","",基本情報入力シート!W62)</f>
        <v/>
      </c>
      <c r="O40" s="625" t="str">
        <f>IF(基本情報入力シート!X62="","",基本情報入力シート!X62)</f>
        <v/>
      </c>
      <c r="P40" s="631" t="str">
        <f>IF(基本情報入力シート!Y62="","",基本情報入力シート!Y62)</f>
        <v/>
      </c>
      <c r="Q40" s="713"/>
      <c r="R40" s="450" t="str">
        <f>IF(基本情報入力シート!AB62="","",基本情報入力シート!AB62)</f>
        <v/>
      </c>
      <c r="S40" s="714"/>
      <c r="T40" s="632" t="str">
        <f>IF(P40="","",VLOOKUP(P40,【参考】数式用!$J$2:$L$34,3,FALSE))</f>
        <v/>
      </c>
      <c r="U40" s="633" t="s">
        <v>143</v>
      </c>
      <c r="V40" s="715"/>
      <c r="W40" s="634" t="s">
        <v>144</v>
      </c>
      <c r="X40" s="715"/>
      <c r="Y40" s="635" t="s">
        <v>145</v>
      </c>
      <c r="Z40" s="716"/>
      <c r="AA40" s="636" t="s">
        <v>144</v>
      </c>
      <c r="AB40" s="715"/>
      <c r="AC40" s="636" t="s">
        <v>146</v>
      </c>
      <c r="AD40" s="637" t="s">
        <v>147</v>
      </c>
      <c r="AE40" s="768" t="str">
        <f t="shared" si="0"/>
        <v/>
      </c>
      <c r="AF40" s="638" t="s">
        <v>148</v>
      </c>
      <c r="AG40" s="639" t="str">
        <f t="shared" si="1"/>
        <v/>
      </c>
      <c r="AH40" s="773"/>
      <c r="AI40" s="774"/>
      <c r="AJ40" s="773"/>
      <c r="AK40" s="774"/>
    </row>
    <row r="41" spans="1:37" ht="36.75" customHeight="1">
      <c r="A41" s="625">
        <f t="shared" si="2"/>
        <v>30</v>
      </c>
      <c r="B41" s="626" t="str">
        <f>IF(基本情報入力シート!C63="","",基本情報入力シート!C63)</f>
        <v/>
      </c>
      <c r="C41" s="627" t="str">
        <f>IF(基本情報入力シート!D63="","",基本情報入力シート!D63)</f>
        <v/>
      </c>
      <c r="D41" s="628" t="str">
        <f>IF(基本情報入力シート!E63="","",基本情報入力シート!E63)</f>
        <v/>
      </c>
      <c r="E41" s="628" t="str">
        <f>IF(基本情報入力シート!F63="","",基本情報入力シート!F63)</f>
        <v/>
      </c>
      <c r="F41" s="628" t="str">
        <f>IF(基本情報入力シート!G63="","",基本情報入力シート!G63)</f>
        <v/>
      </c>
      <c r="G41" s="628" t="str">
        <f>IF(基本情報入力シート!H63="","",基本情報入力シート!H63)</f>
        <v/>
      </c>
      <c r="H41" s="628" t="str">
        <f>IF(基本情報入力シート!I63="","",基本情報入力シート!I63)</f>
        <v/>
      </c>
      <c r="I41" s="628" t="str">
        <f>IF(基本情報入力シート!J63="","",基本情報入力シート!J63)</f>
        <v/>
      </c>
      <c r="J41" s="628" t="str">
        <f>IF(基本情報入力シート!K63="","",基本情報入力シート!K63)</f>
        <v/>
      </c>
      <c r="K41" s="629" t="str">
        <f>IF(基本情報入力シート!L63="","",基本情報入力シート!L63)</f>
        <v/>
      </c>
      <c r="L41" s="630" t="str">
        <f>IF(基本情報入力シート!M63="","",基本情報入力シート!M63)</f>
        <v/>
      </c>
      <c r="M41" s="630" t="str">
        <f>IF(基本情報入力シート!R63="","",基本情報入力シート!R63)</f>
        <v/>
      </c>
      <c r="N41" s="630" t="str">
        <f>IF(基本情報入力シート!W63="","",基本情報入力シート!W63)</f>
        <v/>
      </c>
      <c r="O41" s="625" t="str">
        <f>IF(基本情報入力シート!X63="","",基本情報入力シート!X63)</f>
        <v/>
      </c>
      <c r="P41" s="631" t="str">
        <f>IF(基本情報入力シート!Y63="","",基本情報入力シート!Y63)</f>
        <v/>
      </c>
      <c r="Q41" s="713"/>
      <c r="R41" s="450" t="str">
        <f>IF(基本情報入力シート!AB63="","",基本情報入力シート!AB63)</f>
        <v/>
      </c>
      <c r="S41" s="714"/>
      <c r="T41" s="632" t="str">
        <f>IF(P41="","",VLOOKUP(P41,【参考】数式用!$J$2:$L$34,3,FALSE))</f>
        <v/>
      </c>
      <c r="U41" s="633" t="s">
        <v>143</v>
      </c>
      <c r="V41" s="715"/>
      <c r="W41" s="634" t="s">
        <v>144</v>
      </c>
      <c r="X41" s="715"/>
      <c r="Y41" s="635" t="s">
        <v>145</v>
      </c>
      <c r="Z41" s="716"/>
      <c r="AA41" s="636" t="s">
        <v>144</v>
      </c>
      <c r="AB41" s="715"/>
      <c r="AC41" s="636" t="s">
        <v>146</v>
      </c>
      <c r="AD41" s="637" t="s">
        <v>147</v>
      </c>
      <c r="AE41" s="768" t="str">
        <f t="shared" si="0"/>
        <v/>
      </c>
      <c r="AF41" s="638" t="s">
        <v>148</v>
      </c>
      <c r="AG41" s="639" t="str">
        <f t="shared" si="1"/>
        <v/>
      </c>
      <c r="AH41" s="773"/>
      <c r="AI41" s="774"/>
      <c r="AJ41" s="773"/>
      <c r="AK41" s="774"/>
    </row>
    <row r="42" spans="1:37" ht="36.75" customHeight="1">
      <c r="A42" s="625">
        <f t="shared" si="2"/>
        <v>31</v>
      </c>
      <c r="B42" s="626" t="str">
        <f>IF(基本情報入力シート!C64="","",基本情報入力シート!C64)</f>
        <v/>
      </c>
      <c r="C42" s="627" t="str">
        <f>IF(基本情報入力シート!D64="","",基本情報入力シート!D64)</f>
        <v/>
      </c>
      <c r="D42" s="628" t="str">
        <f>IF(基本情報入力シート!E64="","",基本情報入力シート!E64)</f>
        <v/>
      </c>
      <c r="E42" s="628" t="str">
        <f>IF(基本情報入力シート!F64="","",基本情報入力シート!F64)</f>
        <v/>
      </c>
      <c r="F42" s="628" t="str">
        <f>IF(基本情報入力シート!G64="","",基本情報入力シート!G64)</f>
        <v/>
      </c>
      <c r="G42" s="628" t="str">
        <f>IF(基本情報入力シート!H64="","",基本情報入力シート!H64)</f>
        <v/>
      </c>
      <c r="H42" s="628" t="str">
        <f>IF(基本情報入力シート!I64="","",基本情報入力シート!I64)</f>
        <v/>
      </c>
      <c r="I42" s="628" t="str">
        <f>IF(基本情報入力シート!J64="","",基本情報入力シート!J64)</f>
        <v/>
      </c>
      <c r="J42" s="628" t="str">
        <f>IF(基本情報入力シート!K64="","",基本情報入力シート!K64)</f>
        <v/>
      </c>
      <c r="K42" s="629" t="str">
        <f>IF(基本情報入力シート!L64="","",基本情報入力シート!L64)</f>
        <v/>
      </c>
      <c r="L42" s="630" t="str">
        <f>IF(基本情報入力シート!M64="","",基本情報入力シート!M64)</f>
        <v/>
      </c>
      <c r="M42" s="630" t="str">
        <f>IF(基本情報入力シート!R64="","",基本情報入力シート!R64)</f>
        <v/>
      </c>
      <c r="N42" s="630" t="str">
        <f>IF(基本情報入力シート!W64="","",基本情報入力シート!W64)</f>
        <v/>
      </c>
      <c r="O42" s="625" t="str">
        <f>IF(基本情報入力シート!X64="","",基本情報入力シート!X64)</f>
        <v/>
      </c>
      <c r="P42" s="631" t="str">
        <f>IF(基本情報入力シート!Y64="","",基本情報入力シート!Y64)</f>
        <v/>
      </c>
      <c r="Q42" s="713"/>
      <c r="R42" s="450" t="str">
        <f>IF(基本情報入力シート!AB64="","",基本情報入力シート!AB64)</f>
        <v/>
      </c>
      <c r="S42" s="714"/>
      <c r="T42" s="632" t="str">
        <f>IF(P42="","",VLOOKUP(P42,【参考】数式用!$J$2:$L$34,3,FALSE))</f>
        <v/>
      </c>
      <c r="U42" s="633" t="s">
        <v>143</v>
      </c>
      <c r="V42" s="715"/>
      <c r="W42" s="634" t="s">
        <v>144</v>
      </c>
      <c r="X42" s="715"/>
      <c r="Y42" s="635" t="s">
        <v>145</v>
      </c>
      <c r="Z42" s="716"/>
      <c r="AA42" s="636" t="s">
        <v>144</v>
      </c>
      <c r="AB42" s="715"/>
      <c r="AC42" s="636" t="s">
        <v>146</v>
      </c>
      <c r="AD42" s="637" t="s">
        <v>147</v>
      </c>
      <c r="AE42" s="768" t="str">
        <f t="shared" si="0"/>
        <v/>
      </c>
      <c r="AF42" s="638" t="s">
        <v>148</v>
      </c>
      <c r="AG42" s="639" t="str">
        <f t="shared" si="1"/>
        <v/>
      </c>
      <c r="AH42" s="773"/>
      <c r="AI42" s="774"/>
      <c r="AJ42" s="773"/>
      <c r="AK42" s="774"/>
    </row>
    <row r="43" spans="1:37" ht="36.75" customHeight="1">
      <c r="A43" s="625">
        <f t="shared" si="2"/>
        <v>32</v>
      </c>
      <c r="B43" s="626" t="str">
        <f>IF(基本情報入力シート!C65="","",基本情報入力シート!C65)</f>
        <v/>
      </c>
      <c r="C43" s="627" t="str">
        <f>IF(基本情報入力シート!D65="","",基本情報入力シート!D65)</f>
        <v/>
      </c>
      <c r="D43" s="628" t="str">
        <f>IF(基本情報入力シート!E65="","",基本情報入力シート!E65)</f>
        <v/>
      </c>
      <c r="E43" s="628" t="str">
        <f>IF(基本情報入力シート!F65="","",基本情報入力シート!F65)</f>
        <v/>
      </c>
      <c r="F43" s="628" t="str">
        <f>IF(基本情報入力シート!G65="","",基本情報入力シート!G65)</f>
        <v/>
      </c>
      <c r="G43" s="628" t="str">
        <f>IF(基本情報入力シート!H65="","",基本情報入力シート!H65)</f>
        <v/>
      </c>
      <c r="H43" s="628" t="str">
        <f>IF(基本情報入力シート!I65="","",基本情報入力シート!I65)</f>
        <v/>
      </c>
      <c r="I43" s="628" t="str">
        <f>IF(基本情報入力シート!J65="","",基本情報入力シート!J65)</f>
        <v/>
      </c>
      <c r="J43" s="628" t="str">
        <f>IF(基本情報入力シート!K65="","",基本情報入力シート!K65)</f>
        <v/>
      </c>
      <c r="K43" s="629" t="str">
        <f>IF(基本情報入力シート!L65="","",基本情報入力シート!L65)</f>
        <v/>
      </c>
      <c r="L43" s="630" t="str">
        <f>IF(基本情報入力シート!M65="","",基本情報入力シート!M65)</f>
        <v/>
      </c>
      <c r="M43" s="630" t="str">
        <f>IF(基本情報入力シート!R65="","",基本情報入力シート!R65)</f>
        <v/>
      </c>
      <c r="N43" s="630" t="str">
        <f>IF(基本情報入力シート!W65="","",基本情報入力シート!W65)</f>
        <v/>
      </c>
      <c r="O43" s="625" t="str">
        <f>IF(基本情報入力シート!X65="","",基本情報入力シート!X65)</f>
        <v/>
      </c>
      <c r="P43" s="631" t="str">
        <f>IF(基本情報入力シート!Y65="","",基本情報入力シート!Y65)</f>
        <v/>
      </c>
      <c r="Q43" s="713"/>
      <c r="R43" s="450" t="str">
        <f>IF(基本情報入力シート!AB65="","",基本情報入力シート!AB65)</f>
        <v/>
      </c>
      <c r="S43" s="714"/>
      <c r="T43" s="632" t="str">
        <f>IF(P43="","",VLOOKUP(P43,【参考】数式用!$J$2:$L$34,3,FALSE))</f>
        <v/>
      </c>
      <c r="U43" s="633" t="s">
        <v>143</v>
      </c>
      <c r="V43" s="715"/>
      <c r="W43" s="634" t="s">
        <v>144</v>
      </c>
      <c r="X43" s="715"/>
      <c r="Y43" s="635" t="s">
        <v>145</v>
      </c>
      <c r="Z43" s="716"/>
      <c r="AA43" s="636" t="s">
        <v>144</v>
      </c>
      <c r="AB43" s="715"/>
      <c r="AC43" s="636" t="s">
        <v>146</v>
      </c>
      <c r="AD43" s="637" t="s">
        <v>147</v>
      </c>
      <c r="AE43" s="768" t="str">
        <f t="shared" si="0"/>
        <v/>
      </c>
      <c r="AF43" s="638" t="s">
        <v>148</v>
      </c>
      <c r="AG43" s="639" t="str">
        <f t="shared" si="1"/>
        <v/>
      </c>
      <c r="AH43" s="773"/>
      <c r="AI43" s="774"/>
      <c r="AJ43" s="773"/>
      <c r="AK43" s="774"/>
    </row>
    <row r="44" spans="1:37" ht="36.75" customHeight="1">
      <c r="A44" s="625">
        <f t="shared" si="2"/>
        <v>33</v>
      </c>
      <c r="B44" s="626" t="str">
        <f>IF(基本情報入力シート!C66="","",基本情報入力シート!C66)</f>
        <v/>
      </c>
      <c r="C44" s="627" t="str">
        <f>IF(基本情報入力シート!D66="","",基本情報入力シート!D66)</f>
        <v/>
      </c>
      <c r="D44" s="628" t="str">
        <f>IF(基本情報入力シート!E66="","",基本情報入力シート!E66)</f>
        <v/>
      </c>
      <c r="E44" s="628" t="str">
        <f>IF(基本情報入力シート!F66="","",基本情報入力シート!F66)</f>
        <v/>
      </c>
      <c r="F44" s="628" t="str">
        <f>IF(基本情報入力シート!G66="","",基本情報入力シート!G66)</f>
        <v/>
      </c>
      <c r="G44" s="628" t="str">
        <f>IF(基本情報入力シート!H66="","",基本情報入力シート!H66)</f>
        <v/>
      </c>
      <c r="H44" s="628" t="str">
        <f>IF(基本情報入力シート!I66="","",基本情報入力シート!I66)</f>
        <v/>
      </c>
      <c r="I44" s="628" t="str">
        <f>IF(基本情報入力シート!J66="","",基本情報入力シート!J66)</f>
        <v/>
      </c>
      <c r="J44" s="628" t="str">
        <f>IF(基本情報入力シート!K66="","",基本情報入力シート!K66)</f>
        <v/>
      </c>
      <c r="K44" s="629" t="str">
        <f>IF(基本情報入力シート!L66="","",基本情報入力シート!L66)</f>
        <v/>
      </c>
      <c r="L44" s="630" t="str">
        <f>IF(基本情報入力シート!M66="","",基本情報入力シート!M66)</f>
        <v/>
      </c>
      <c r="M44" s="630" t="str">
        <f>IF(基本情報入力シート!R66="","",基本情報入力シート!R66)</f>
        <v/>
      </c>
      <c r="N44" s="630" t="str">
        <f>IF(基本情報入力シート!W66="","",基本情報入力シート!W66)</f>
        <v/>
      </c>
      <c r="O44" s="625" t="str">
        <f>IF(基本情報入力シート!X66="","",基本情報入力シート!X66)</f>
        <v/>
      </c>
      <c r="P44" s="631" t="str">
        <f>IF(基本情報入力シート!Y66="","",基本情報入力シート!Y66)</f>
        <v/>
      </c>
      <c r="Q44" s="713"/>
      <c r="R44" s="450" t="str">
        <f>IF(基本情報入力シート!AB66="","",基本情報入力シート!AB66)</f>
        <v/>
      </c>
      <c r="S44" s="714"/>
      <c r="T44" s="632" t="str">
        <f>IF(P44="","",VLOOKUP(P44,【参考】数式用!$J$2:$L$34,3,FALSE))</f>
        <v/>
      </c>
      <c r="U44" s="633" t="s">
        <v>143</v>
      </c>
      <c r="V44" s="715"/>
      <c r="W44" s="634" t="s">
        <v>144</v>
      </c>
      <c r="X44" s="715"/>
      <c r="Y44" s="635" t="s">
        <v>145</v>
      </c>
      <c r="Z44" s="716"/>
      <c r="AA44" s="636" t="s">
        <v>144</v>
      </c>
      <c r="AB44" s="715"/>
      <c r="AC44" s="636" t="s">
        <v>146</v>
      </c>
      <c r="AD44" s="637" t="s">
        <v>147</v>
      </c>
      <c r="AE44" s="768" t="str">
        <f t="shared" si="0"/>
        <v/>
      </c>
      <c r="AF44" s="638" t="s">
        <v>148</v>
      </c>
      <c r="AG44" s="639" t="str">
        <f t="shared" si="1"/>
        <v/>
      </c>
      <c r="AH44" s="773"/>
      <c r="AI44" s="774"/>
      <c r="AJ44" s="773"/>
      <c r="AK44" s="774"/>
    </row>
    <row r="45" spans="1:37" ht="36.75" customHeight="1">
      <c r="A45" s="625">
        <f t="shared" si="2"/>
        <v>34</v>
      </c>
      <c r="B45" s="626" t="str">
        <f>IF(基本情報入力シート!C67="","",基本情報入力シート!C67)</f>
        <v/>
      </c>
      <c r="C45" s="627" t="str">
        <f>IF(基本情報入力シート!D67="","",基本情報入力シート!D67)</f>
        <v/>
      </c>
      <c r="D45" s="628" t="str">
        <f>IF(基本情報入力シート!E67="","",基本情報入力シート!E67)</f>
        <v/>
      </c>
      <c r="E45" s="628" t="str">
        <f>IF(基本情報入力シート!F67="","",基本情報入力シート!F67)</f>
        <v/>
      </c>
      <c r="F45" s="628" t="str">
        <f>IF(基本情報入力シート!G67="","",基本情報入力シート!G67)</f>
        <v/>
      </c>
      <c r="G45" s="628" t="str">
        <f>IF(基本情報入力シート!H67="","",基本情報入力シート!H67)</f>
        <v/>
      </c>
      <c r="H45" s="628" t="str">
        <f>IF(基本情報入力シート!I67="","",基本情報入力シート!I67)</f>
        <v/>
      </c>
      <c r="I45" s="628" t="str">
        <f>IF(基本情報入力シート!J67="","",基本情報入力シート!J67)</f>
        <v/>
      </c>
      <c r="J45" s="628" t="str">
        <f>IF(基本情報入力シート!K67="","",基本情報入力シート!K67)</f>
        <v/>
      </c>
      <c r="K45" s="629" t="str">
        <f>IF(基本情報入力シート!L67="","",基本情報入力シート!L67)</f>
        <v/>
      </c>
      <c r="L45" s="630" t="str">
        <f>IF(基本情報入力シート!M67="","",基本情報入力シート!M67)</f>
        <v/>
      </c>
      <c r="M45" s="630" t="str">
        <f>IF(基本情報入力シート!R67="","",基本情報入力シート!R67)</f>
        <v/>
      </c>
      <c r="N45" s="630" t="str">
        <f>IF(基本情報入力シート!W67="","",基本情報入力シート!W67)</f>
        <v/>
      </c>
      <c r="O45" s="625" t="str">
        <f>IF(基本情報入力シート!X67="","",基本情報入力シート!X67)</f>
        <v/>
      </c>
      <c r="P45" s="631" t="str">
        <f>IF(基本情報入力シート!Y67="","",基本情報入力シート!Y67)</f>
        <v/>
      </c>
      <c r="Q45" s="713"/>
      <c r="R45" s="450" t="str">
        <f>IF(基本情報入力シート!AB67="","",基本情報入力シート!AB67)</f>
        <v/>
      </c>
      <c r="S45" s="714"/>
      <c r="T45" s="632" t="str">
        <f>IF(P45="","",VLOOKUP(P45,【参考】数式用!$J$2:$L$34,3,FALSE))</f>
        <v/>
      </c>
      <c r="U45" s="633" t="s">
        <v>143</v>
      </c>
      <c r="V45" s="715"/>
      <c r="W45" s="634" t="s">
        <v>144</v>
      </c>
      <c r="X45" s="715"/>
      <c r="Y45" s="635" t="s">
        <v>145</v>
      </c>
      <c r="Z45" s="716"/>
      <c r="AA45" s="636" t="s">
        <v>144</v>
      </c>
      <c r="AB45" s="715"/>
      <c r="AC45" s="636" t="s">
        <v>146</v>
      </c>
      <c r="AD45" s="637" t="s">
        <v>147</v>
      </c>
      <c r="AE45" s="768" t="str">
        <f t="shared" si="0"/>
        <v/>
      </c>
      <c r="AF45" s="638" t="s">
        <v>148</v>
      </c>
      <c r="AG45" s="639" t="str">
        <f t="shared" si="1"/>
        <v/>
      </c>
      <c r="AH45" s="773"/>
      <c r="AI45" s="774"/>
      <c r="AJ45" s="773"/>
      <c r="AK45" s="774"/>
    </row>
    <row r="46" spans="1:37" ht="36.75" customHeight="1">
      <c r="A46" s="625">
        <f t="shared" si="2"/>
        <v>35</v>
      </c>
      <c r="B46" s="626" t="str">
        <f>IF(基本情報入力シート!C68="","",基本情報入力シート!C68)</f>
        <v/>
      </c>
      <c r="C46" s="627" t="str">
        <f>IF(基本情報入力シート!D68="","",基本情報入力シート!D68)</f>
        <v/>
      </c>
      <c r="D46" s="628" t="str">
        <f>IF(基本情報入力シート!E68="","",基本情報入力シート!E68)</f>
        <v/>
      </c>
      <c r="E46" s="628" t="str">
        <f>IF(基本情報入力シート!F68="","",基本情報入力シート!F68)</f>
        <v/>
      </c>
      <c r="F46" s="628" t="str">
        <f>IF(基本情報入力シート!G68="","",基本情報入力シート!G68)</f>
        <v/>
      </c>
      <c r="G46" s="628" t="str">
        <f>IF(基本情報入力シート!H68="","",基本情報入力シート!H68)</f>
        <v/>
      </c>
      <c r="H46" s="628" t="str">
        <f>IF(基本情報入力シート!I68="","",基本情報入力シート!I68)</f>
        <v/>
      </c>
      <c r="I46" s="628" t="str">
        <f>IF(基本情報入力シート!J68="","",基本情報入力シート!J68)</f>
        <v/>
      </c>
      <c r="J46" s="628" t="str">
        <f>IF(基本情報入力シート!K68="","",基本情報入力シート!K68)</f>
        <v/>
      </c>
      <c r="K46" s="629" t="str">
        <f>IF(基本情報入力シート!L68="","",基本情報入力シート!L68)</f>
        <v/>
      </c>
      <c r="L46" s="630" t="str">
        <f>IF(基本情報入力シート!M68="","",基本情報入力シート!M68)</f>
        <v/>
      </c>
      <c r="M46" s="630" t="str">
        <f>IF(基本情報入力シート!R68="","",基本情報入力シート!R68)</f>
        <v/>
      </c>
      <c r="N46" s="630" t="str">
        <f>IF(基本情報入力シート!W68="","",基本情報入力シート!W68)</f>
        <v/>
      </c>
      <c r="O46" s="625" t="str">
        <f>IF(基本情報入力シート!X68="","",基本情報入力シート!X68)</f>
        <v/>
      </c>
      <c r="P46" s="631" t="str">
        <f>IF(基本情報入力シート!Y68="","",基本情報入力シート!Y68)</f>
        <v/>
      </c>
      <c r="Q46" s="713"/>
      <c r="R46" s="450" t="str">
        <f>IF(基本情報入力シート!AB68="","",基本情報入力シート!AB68)</f>
        <v/>
      </c>
      <c r="S46" s="714"/>
      <c r="T46" s="632" t="str">
        <f>IF(P46="","",VLOOKUP(P46,【参考】数式用!$J$2:$L$34,3,FALSE))</f>
        <v/>
      </c>
      <c r="U46" s="633" t="s">
        <v>143</v>
      </c>
      <c r="V46" s="715"/>
      <c r="W46" s="634" t="s">
        <v>144</v>
      </c>
      <c r="X46" s="715"/>
      <c r="Y46" s="635" t="s">
        <v>145</v>
      </c>
      <c r="Z46" s="716"/>
      <c r="AA46" s="636" t="s">
        <v>144</v>
      </c>
      <c r="AB46" s="715"/>
      <c r="AC46" s="636" t="s">
        <v>146</v>
      </c>
      <c r="AD46" s="637" t="s">
        <v>147</v>
      </c>
      <c r="AE46" s="768" t="str">
        <f t="shared" si="0"/>
        <v/>
      </c>
      <c r="AF46" s="638" t="s">
        <v>148</v>
      </c>
      <c r="AG46" s="639" t="str">
        <f t="shared" si="1"/>
        <v/>
      </c>
      <c r="AH46" s="773"/>
      <c r="AI46" s="774"/>
      <c r="AJ46" s="773"/>
      <c r="AK46" s="774"/>
    </row>
    <row r="47" spans="1:37" ht="36.75" customHeight="1">
      <c r="A47" s="625">
        <f t="shared" si="2"/>
        <v>36</v>
      </c>
      <c r="B47" s="626" t="str">
        <f>IF(基本情報入力シート!C69="","",基本情報入力シート!C69)</f>
        <v/>
      </c>
      <c r="C47" s="627" t="str">
        <f>IF(基本情報入力シート!D69="","",基本情報入力シート!D69)</f>
        <v/>
      </c>
      <c r="D47" s="628" t="str">
        <f>IF(基本情報入力シート!E69="","",基本情報入力シート!E69)</f>
        <v/>
      </c>
      <c r="E47" s="628" t="str">
        <f>IF(基本情報入力シート!F69="","",基本情報入力シート!F69)</f>
        <v/>
      </c>
      <c r="F47" s="628" t="str">
        <f>IF(基本情報入力シート!G69="","",基本情報入力シート!G69)</f>
        <v/>
      </c>
      <c r="G47" s="628" t="str">
        <f>IF(基本情報入力シート!H69="","",基本情報入力シート!H69)</f>
        <v/>
      </c>
      <c r="H47" s="628" t="str">
        <f>IF(基本情報入力シート!I69="","",基本情報入力シート!I69)</f>
        <v/>
      </c>
      <c r="I47" s="628" t="str">
        <f>IF(基本情報入力シート!J69="","",基本情報入力シート!J69)</f>
        <v/>
      </c>
      <c r="J47" s="628" t="str">
        <f>IF(基本情報入力シート!K69="","",基本情報入力シート!K69)</f>
        <v/>
      </c>
      <c r="K47" s="629" t="str">
        <f>IF(基本情報入力シート!L69="","",基本情報入力シート!L69)</f>
        <v/>
      </c>
      <c r="L47" s="630" t="str">
        <f>IF(基本情報入力シート!M69="","",基本情報入力シート!M69)</f>
        <v/>
      </c>
      <c r="M47" s="630" t="str">
        <f>IF(基本情報入力シート!R69="","",基本情報入力シート!R69)</f>
        <v/>
      </c>
      <c r="N47" s="630" t="str">
        <f>IF(基本情報入力シート!W69="","",基本情報入力シート!W69)</f>
        <v/>
      </c>
      <c r="O47" s="625" t="str">
        <f>IF(基本情報入力シート!X69="","",基本情報入力シート!X69)</f>
        <v/>
      </c>
      <c r="P47" s="631" t="str">
        <f>IF(基本情報入力シート!Y69="","",基本情報入力シート!Y69)</f>
        <v/>
      </c>
      <c r="Q47" s="713"/>
      <c r="R47" s="450" t="str">
        <f>IF(基本情報入力シート!AB69="","",基本情報入力シート!AB69)</f>
        <v/>
      </c>
      <c r="S47" s="714"/>
      <c r="T47" s="632" t="str">
        <f>IF(P47="","",VLOOKUP(P47,【参考】数式用!$J$2:$L$34,3,FALSE))</f>
        <v/>
      </c>
      <c r="U47" s="633" t="s">
        <v>143</v>
      </c>
      <c r="V47" s="715"/>
      <c r="W47" s="634" t="s">
        <v>144</v>
      </c>
      <c r="X47" s="715"/>
      <c r="Y47" s="635" t="s">
        <v>145</v>
      </c>
      <c r="Z47" s="716"/>
      <c r="AA47" s="636" t="s">
        <v>144</v>
      </c>
      <c r="AB47" s="715"/>
      <c r="AC47" s="636" t="s">
        <v>146</v>
      </c>
      <c r="AD47" s="637" t="s">
        <v>147</v>
      </c>
      <c r="AE47" s="768" t="str">
        <f t="shared" si="0"/>
        <v/>
      </c>
      <c r="AF47" s="638" t="s">
        <v>148</v>
      </c>
      <c r="AG47" s="639" t="str">
        <f t="shared" si="1"/>
        <v/>
      </c>
      <c r="AH47" s="773"/>
      <c r="AI47" s="774"/>
      <c r="AJ47" s="773"/>
      <c r="AK47" s="774"/>
    </row>
    <row r="48" spans="1:37" ht="36.75" customHeight="1">
      <c r="A48" s="625">
        <f t="shared" si="2"/>
        <v>37</v>
      </c>
      <c r="B48" s="626" t="str">
        <f>IF(基本情報入力シート!C70="","",基本情報入力シート!C70)</f>
        <v/>
      </c>
      <c r="C48" s="627" t="str">
        <f>IF(基本情報入力シート!D70="","",基本情報入力シート!D70)</f>
        <v/>
      </c>
      <c r="D48" s="628" t="str">
        <f>IF(基本情報入力シート!E70="","",基本情報入力シート!E70)</f>
        <v/>
      </c>
      <c r="E48" s="628" t="str">
        <f>IF(基本情報入力シート!F70="","",基本情報入力シート!F70)</f>
        <v/>
      </c>
      <c r="F48" s="628" t="str">
        <f>IF(基本情報入力シート!G70="","",基本情報入力シート!G70)</f>
        <v/>
      </c>
      <c r="G48" s="628" t="str">
        <f>IF(基本情報入力シート!H70="","",基本情報入力シート!H70)</f>
        <v/>
      </c>
      <c r="H48" s="628" t="str">
        <f>IF(基本情報入力シート!I70="","",基本情報入力シート!I70)</f>
        <v/>
      </c>
      <c r="I48" s="628" t="str">
        <f>IF(基本情報入力シート!J70="","",基本情報入力シート!J70)</f>
        <v/>
      </c>
      <c r="J48" s="628" t="str">
        <f>IF(基本情報入力シート!K70="","",基本情報入力シート!K70)</f>
        <v/>
      </c>
      <c r="K48" s="629" t="str">
        <f>IF(基本情報入力シート!L70="","",基本情報入力シート!L70)</f>
        <v/>
      </c>
      <c r="L48" s="630" t="str">
        <f>IF(基本情報入力シート!M70="","",基本情報入力シート!M70)</f>
        <v/>
      </c>
      <c r="M48" s="630" t="str">
        <f>IF(基本情報入力シート!R70="","",基本情報入力シート!R70)</f>
        <v/>
      </c>
      <c r="N48" s="630" t="str">
        <f>IF(基本情報入力シート!W70="","",基本情報入力シート!W70)</f>
        <v/>
      </c>
      <c r="O48" s="625" t="str">
        <f>IF(基本情報入力シート!X70="","",基本情報入力シート!X70)</f>
        <v/>
      </c>
      <c r="P48" s="631" t="str">
        <f>IF(基本情報入力シート!Y70="","",基本情報入力シート!Y70)</f>
        <v/>
      </c>
      <c r="Q48" s="713"/>
      <c r="R48" s="450" t="str">
        <f>IF(基本情報入力シート!AB70="","",基本情報入力シート!AB70)</f>
        <v/>
      </c>
      <c r="S48" s="714"/>
      <c r="T48" s="632" t="str">
        <f>IF(P48="","",VLOOKUP(P48,【参考】数式用!$J$2:$L$34,3,FALSE))</f>
        <v/>
      </c>
      <c r="U48" s="633" t="s">
        <v>143</v>
      </c>
      <c r="V48" s="715"/>
      <c r="W48" s="634" t="s">
        <v>144</v>
      </c>
      <c r="X48" s="715"/>
      <c r="Y48" s="635" t="s">
        <v>145</v>
      </c>
      <c r="Z48" s="716"/>
      <c r="AA48" s="636" t="s">
        <v>144</v>
      </c>
      <c r="AB48" s="715"/>
      <c r="AC48" s="636" t="s">
        <v>146</v>
      </c>
      <c r="AD48" s="637" t="s">
        <v>147</v>
      </c>
      <c r="AE48" s="768" t="str">
        <f t="shared" si="0"/>
        <v/>
      </c>
      <c r="AF48" s="638" t="s">
        <v>148</v>
      </c>
      <c r="AG48" s="639" t="str">
        <f t="shared" si="1"/>
        <v/>
      </c>
      <c r="AH48" s="773"/>
      <c r="AI48" s="774"/>
      <c r="AJ48" s="773"/>
      <c r="AK48" s="774"/>
    </row>
    <row r="49" spans="1:37" ht="36.75" customHeight="1">
      <c r="A49" s="625">
        <f t="shared" si="2"/>
        <v>38</v>
      </c>
      <c r="B49" s="626" t="str">
        <f>IF(基本情報入力シート!C71="","",基本情報入力シート!C71)</f>
        <v/>
      </c>
      <c r="C49" s="627" t="str">
        <f>IF(基本情報入力シート!D71="","",基本情報入力シート!D71)</f>
        <v/>
      </c>
      <c r="D49" s="628" t="str">
        <f>IF(基本情報入力シート!E71="","",基本情報入力シート!E71)</f>
        <v/>
      </c>
      <c r="E49" s="628" t="str">
        <f>IF(基本情報入力シート!F71="","",基本情報入力シート!F71)</f>
        <v/>
      </c>
      <c r="F49" s="628" t="str">
        <f>IF(基本情報入力シート!G71="","",基本情報入力シート!G71)</f>
        <v/>
      </c>
      <c r="G49" s="628" t="str">
        <f>IF(基本情報入力シート!H71="","",基本情報入力シート!H71)</f>
        <v/>
      </c>
      <c r="H49" s="628" t="str">
        <f>IF(基本情報入力シート!I71="","",基本情報入力シート!I71)</f>
        <v/>
      </c>
      <c r="I49" s="628" t="str">
        <f>IF(基本情報入力シート!J71="","",基本情報入力シート!J71)</f>
        <v/>
      </c>
      <c r="J49" s="628" t="str">
        <f>IF(基本情報入力シート!K71="","",基本情報入力シート!K71)</f>
        <v/>
      </c>
      <c r="K49" s="629" t="str">
        <f>IF(基本情報入力シート!L71="","",基本情報入力シート!L71)</f>
        <v/>
      </c>
      <c r="L49" s="630" t="str">
        <f>IF(基本情報入力シート!M71="","",基本情報入力シート!M71)</f>
        <v/>
      </c>
      <c r="M49" s="630" t="str">
        <f>IF(基本情報入力シート!R71="","",基本情報入力シート!R71)</f>
        <v/>
      </c>
      <c r="N49" s="630" t="str">
        <f>IF(基本情報入力シート!W71="","",基本情報入力シート!W71)</f>
        <v/>
      </c>
      <c r="O49" s="625" t="str">
        <f>IF(基本情報入力シート!X71="","",基本情報入力シート!X71)</f>
        <v/>
      </c>
      <c r="P49" s="631" t="str">
        <f>IF(基本情報入力シート!Y71="","",基本情報入力シート!Y71)</f>
        <v/>
      </c>
      <c r="Q49" s="713"/>
      <c r="R49" s="450" t="str">
        <f>IF(基本情報入力シート!AB71="","",基本情報入力シート!AB71)</f>
        <v/>
      </c>
      <c r="S49" s="714"/>
      <c r="T49" s="632" t="str">
        <f>IF(P49="","",VLOOKUP(P49,【参考】数式用!$J$2:$L$34,3,FALSE))</f>
        <v/>
      </c>
      <c r="U49" s="633" t="s">
        <v>143</v>
      </c>
      <c r="V49" s="715"/>
      <c r="W49" s="634" t="s">
        <v>144</v>
      </c>
      <c r="X49" s="715"/>
      <c r="Y49" s="635" t="s">
        <v>145</v>
      </c>
      <c r="Z49" s="716"/>
      <c r="AA49" s="636" t="s">
        <v>144</v>
      </c>
      <c r="AB49" s="715"/>
      <c r="AC49" s="636" t="s">
        <v>146</v>
      </c>
      <c r="AD49" s="637" t="s">
        <v>147</v>
      </c>
      <c r="AE49" s="768" t="str">
        <f t="shared" si="0"/>
        <v/>
      </c>
      <c r="AF49" s="638" t="s">
        <v>148</v>
      </c>
      <c r="AG49" s="639" t="str">
        <f t="shared" si="1"/>
        <v/>
      </c>
      <c r="AH49" s="773"/>
      <c r="AI49" s="774"/>
      <c r="AJ49" s="773"/>
      <c r="AK49" s="774"/>
    </row>
    <row r="50" spans="1:37" ht="36.75" customHeight="1">
      <c r="A50" s="625">
        <f t="shared" si="2"/>
        <v>39</v>
      </c>
      <c r="B50" s="626" t="str">
        <f>IF(基本情報入力シート!C72="","",基本情報入力シート!C72)</f>
        <v/>
      </c>
      <c r="C50" s="627" t="str">
        <f>IF(基本情報入力シート!D72="","",基本情報入力シート!D72)</f>
        <v/>
      </c>
      <c r="D50" s="628" t="str">
        <f>IF(基本情報入力シート!E72="","",基本情報入力シート!E72)</f>
        <v/>
      </c>
      <c r="E50" s="628" t="str">
        <f>IF(基本情報入力シート!F72="","",基本情報入力シート!F72)</f>
        <v/>
      </c>
      <c r="F50" s="628" t="str">
        <f>IF(基本情報入力シート!G72="","",基本情報入力シート!G72)</f>
        <v/>
      </c>
      <c r="G50" s="628" t="str">
        <f>IF(基本情報入力シート!H72="","",基本情報入力シート!H72)</f>
        <v/>
      </c>
      <c r="H50" s="628" t="str">
        <f>IF(基本情報入力シート!I72="","",基本情報入力シート!I72)</f>
        <v/>
      </c>
      <c r="I50" s="628" t="str">
        <f>IF(基本情報入力シート!J72="","",基本情報入力シート!J72)</f>
        <v/>
      </c>
      <c r="J50" s="628" t="str">
        <f>IF(基本情報入力シート!K72="","",基本情報入力シート!K72)</f>
        <v/>
      </c>
      <c r="K50" s="629" t="str">
        <f>IF(基本情報入力シート!L72="","",基本情報入力シート!L72)</f>
        <v/>
      </c>
      <c r="L50" s="630" t="str">
        <f>IF(基本情報入力シート!M72="","",基本情報入力シート!M72)</f>
        <v/>
      </c>
      <c r="M50" s="630" t="str">
        <f>IF(基本情報入力シート!R72="","",基本情報入力シート!R72)</f>
        <v/>
      </c>
      <c r="N50" s="630" t="str">
        <f>IF(基本情報入力シート!W72="","",基本情報入力シート!W72)</f>
        <v/>
      </c>
      <c r="O50" s="625" t="str">
        <f>IF(基本情報入力シート!X72="","",基本情報入力シート!X72)</f>
        <v/>
      </c>
      <c r="P50" s="631" t="str">
        <f>IF(基本情報入力シート!Y72="","",基本情報入力シート!Y72)</f>
        <v/>
      </c>
      <c r="Q50" s="713"/>
      <c r="R50" s="450" t="str">
        <f>IF(基本情報入力シート!AB72="","",基本情報入力シート!AB72)</f>
        <v/>
      </c>
      <c r="S50" s="714"/>
      <c r="T50" s="632" t="str">
        <f>IF(P50="","",VLOOKUP(P50,【参考】数式用!$J$2:$L$34,3,FALSE))</f>
        <v/>
      </c>
      <c r="U50" s="633" t="s">
        <v>143</v>
      </c>
      <c r="V50" s="715"/>
      <c r="W50" s="634" t="s">
        <v>144</v>
      </c>
      <c r="X50" s="715"/>
      <c r="Y50" s="635" t="s">
        <v>145</v>
      </c>
      <c r="Z50" s="716"/>
      <c r="AA50" s="636" t="s">
        <v>144</v>
      </c>
      <c r="AB50" s="715"/>
      <c r="AC50" s="636" t="s">
        <v>146</v>
      </c>
      <c r="AD50" s="637" t="s">
        <v>147</v>
      </c>
      <c r="AE50" s="768" t="str">
        <f t="shared" si="0"/>
        <v/>
      </c>
      <c r="AF50" s="638" t="s">
        <v>148</v>
      </c>
      <c r="AG50" s="639" t="str">
        <f t="shared" si="1"/>
        <v/>
      </c>
      <c r="AH50" s="773"/>
      <c r="AI50" s="774"/>
      <c r="AJ50" s="773"/>
      <c r="AK50" s="774"/>
    </row>
    <row r="51" spans="1:37" ht="36.75" customHeight="1">
      <c r="A51" s="625">
        <f t="shared" si="2"/>
        <v>40</v>
      </c>
      <c r="B51" s="626" t="str">
        <f>IF(基本情報入力シート!C73="","",基本情報入力シート!C73)</f>
        <v/>
      </c>
      <c r="C51" s="627" t="str">
        <f>IF(基本情報入力シート!D73="","",基本情報入力シート!D73)</f>
        <v/>
      </c>
      <c r="D51" s="628" t="str">
        <f>IF(基本情報入力シート!E73="","",基本情報入力シート!E73)</f>
        <v/>
      </c>
      <c r="E51" s="628" t="str">
        <f>IF(基本情報入力シート!F73="","",基本情報入力シート!F73)</f>
        <v/>
      </c>
      <c r="F51" s="628" t="str">
        <f>IF(基本情報入力シート!G73="","",基本情報入力シート!G73)</f>
        <v/>
      </c>
      <c r="G51" s="628" t="str">
        <f>IF(基本情報入力シート!H73="","",基本情報入力シート!H73)</f>
        <v/>
      </c>
      <c r="H51" s="628" t="str">
        <f>IF(基本情報入力シート!I73="","",基本情報入力シート!I73)</f>
        <v/>
      </c>
      <c r="I51" s="628" t="str">
        <f>IF(基本情報入力シート!J73="","",基本情報入力シート!J73)</f>
        <v/>
      </c>
      <c r="J51" s="628" t="str">
        <f>IF(基本情報入力シート!K73="","",基本情報入力シート!K73)</f>
        <v/>
      </c>
      <c r="K51" s="629" t="str">
        <f>IF(基本情報入力シート!L73="","",基本情報入力シート!L73)</f>
        <v/>
      </c>
      <c r="L51" s="630" t="str">
        <f>IF(基本情報入力シート!M73="","",基本情報入力シート!M73)</f>
        <v/>
      </c>
      <c r="M51" s="630" t="str">
        <f>IF(基本情報入力シート!R73="","",基本情報入力シート!R73)</f>
        <v/>
      </c>
      <c r="N51" s="630" t="str">
        <f>IF(基本情報入力シート!W73="","",基本情報入力シート!W73)</f>
        <v/>
      </c>
      <c r="O51" s="625" t="str">
        <f>IF(基本情報入力シート!X73="","",基本情報入力シート!X73)</f>
        <v/>
      </c>
      <c r="P51" s="631" t="str">
        <f>IF(基本情報入力シート!Y73="","",基本情報入力シート!Y73)</f>
        <v/>
      </c>
      <c r="Q51" s="713"/>
      <c r="R51" s="450" t="str">
        <f>IF(基本情報入力シート!AB73="","",基本情報入力シート!AB73)</f>
        <v/>
      </c>
      <c r="S51" s="714"/>
      <c r="T51" s="632" t="str">
        <f>IF(P51="","",VLOOKUP(P51,【参考】数式用!$J$2:$L$34,3,FALSE))</f>
        <v/>
      </c>
      <c r="U51" s="633" t="s">
        <v>143</v>
      </c>
      <c r="V51" s="715"/>
      <c r="W51" s="634" t="s">
        <v>144</v>
      </c>
      <c r="X51" s="715"/>
      <c r="Y51" s="635" t="s">
        <v>145</v>
      </c>
      <c r="Z51" s="716"/>
      <c r="AA51" s="636" t="s">
        <v>144</v>
      </c>
      <c r="AB51" s="715"/>
      <c r="AC51" s="636" t="s">
        <v>146</v>
      </c>
      <c r="AD51" s="637" t="s">
        <v>147</v>
      </c>
      <c r="AE51" s="768" t="str">
        <f t="shared" si="0"/>
        <v/>
      </c>
      <c r="AF51" s="640" t="s">
        <v>148</v>
      </c>
      <c r="AG51" s="639" t="str">
        <f t="shared" si="1"/>
        <v/>
      </c>
      <c r="AH51" s="773"/>
      <c r="AI51" s="774"/>
      <c r="AJ51" s="773"/>
      <c r="AK51" s="774"/>
    </row>
    <row r="52" spans="1:37" ht="36.75" customHeight="1">
      <c r="A52" s="625">
        <f t="shared" si="2"/>
        <v>41</v>
      </c>
      <c r="B52" s="626" t="str">
        <f>IF(基本情報入力シート!C74="","",基本情報入力シート!C74)</f>
        <v/>
      </c>
      <c r="C52" s="627" t="str">
        <f>IF(基本情報入力シート!D74="","",基本情報入力シート!D74)</f>
        <v/>
      </c>
      <c r="D52" s="628" t="str">
        <f>IF(基本情報入力シート!E74="","",基本情報入力シート!E74)</f>
        <v/>
      </c>
      <c r="E52" s="628" t="str">
        <f>IF(基本情報入力シート!F74="","",基本情報入力シート!F74)</f>
        <v/>
      </c>
      <c r="F52" s="628" t="str">
        <f>IF(基本情報入力シート!G74="","",基本情報入力シート!G74)</f>
        <v/>
      </c>
      <c r="G52" s="628" t="str">
        <f>IF(基本情報入力シート!H74="","",基本情報入力シート!H74)</f>
        <v/>
      </c>
      <c r="H52" s="628" t="str">
        <f>IF(基本情報入力シート!I74="","",基本情報入力シート!I74)</f>
        <v/>
      </c>
      <c r="I52" s="628" t="str">
        <f>IF(基本情報入力シート!J74="","",基本情報入力シート!J74)</f>
        <v/>
      </c>
      <c r="J52" s="628" t="str">
        <f>IF(基本情報入力シート!K74="","",基本情報入力シート!K74)</f>
        <v/>
      </c>
      <c r="K52" s="629" t="str">
        <f>IF(基本情報入力シート!L74="","",基本情報入力シート!L74)</f>
        <v/>
      </c>
      <c r="L52" s="630" t="str">
        <f>IF(基本情報入力シート!M74="","",基本情報入力シート!M74)</f>
        <v/>
      </c>
      <c r="M52" s="630" t="str">
        <f>IF(基本情報入力シート!R74="","",基本情報入力シート!R74)</f>
        <v/>
      </c>
      <c r="N52" s="630" t="str">
        <f>IF(基本情報入力シート!W74="","",基本情報入力シート!W74)</f>
        <v/>
      </c>
      <c r="O52" s="625" t="str">
        <f>IF(基本情報入力シート!X74="","",基本情報入力シート!X74)</f>
        <v/>
      </c>
      <c r="P52" s="631" t="str">
        <f>IF(基本情報入力シート!Y74="","",基本情報入力シート!Y74)</f>
        <v/>
      </c>
      <c r="Q52" s="713"/>
      <c r="R52" s="450" t="str">
        <f>IF(基本情報入力シート!AB74="","",基本情報入力シート!AB74)</f>
        <v/>
      </c>
      <c r="S52" s="714"/>
      <c r="T52" s="632" t="str">
        <f>IF(P52="","",VLOOKUP(P52,【参考】数式用!$J$2:$L$34,3,FALSE))</f>
        <v/>
      </c>
      <c r="U52" s="633" t="s">
        <v>143</v>
      </c>
      <c r="V52" s="715"/>
      <c r="W52" s="634" t="s">
        <v>144</v>
      </c>
      <c r="X52" s="715"/>
      <c r="Y52" s="635" t="s">
        <v>145</v>
      </c>
      <c r="Z52" s="716"/>
      <c r="AA52" s="636" t="s">
        <v>144</v>
      </c>
      <c r="AB52" s="715"/>
      <c r="AC52" s="636" t="s">
        <v>146</v>
      </c>
      <c r="AD52" s="637" t="s">
        <v>147</v>
      </c>
      <c r="AE52" s="768" t="str">
        <f t="shared" si="0"/>
        <v/>
      </c>
      <c r="AF52" s="640" t="s">
        <v>148</v>
      </c>
      <c r="AG52" s="639" t="str">
        <f t="shared" si="1"/>
        <v/>
      </c>
      <c r="AH52" s="773"/>
      <c r="AI52" s="774"/>
      <c r="AJ52" s="773"/>
      <c r="AK52" s="774"/>
    </row>
    <row r="53" spans="1:37" ht="36.75" customHeight="1">
      <c r="A53" s="625">
        <f t="shared" si="2"/>
        <v>42</v>
      </c>
      <c r="B53" s="626" t="str">
        <f>IF(基本情報入力シート!C75="","",基本情報入力シート!C75)</f>
        <v/>
      </c>
      <c r="C53" s="627" t="str">
        <f>IF(基本情報入力シート!D75="","",基本情報入力シート!D75)</f>
        <v/>
      </c>
      <c r="D53" s="628" t="str">
        <f>IF(基本情報入力シート!E75="","",基本情報入力シート!E75)</f>
        <v/>
      </c>
      <c r="E53" s="628" t="str">
        <f>IF(基本情報入力シート!F75="","",基本情報入力シート!F75)</f>
        <v/>
      </c>
      <c r="F53" s="628" t="str">
        <f>IF(基本情報入力シート!G75="","",基本情報入力シート!G75)</f>
        <v/>
      </c>
      <c r="G53" s="628" t="str">
        <f>IF(基本情報入力シート!H75="","",基本情報入力シート!H75)</f>
        <v/>
      </c>
      <c r="H53" s="628" t="str">
        <f>IF(基本情報入力シート!I75="","",基本情報入力シート!I75)</f>
        <v/>
      </c>
      <c r="I53" s="628" t="str">
        <f>IF(基本情報入力シート!J75="","",基本情報入力シート!J75)</f>
        <v/>
      </c>
      <c r="J53" s="628" t="str">
        <f>IF(基本情報入力シート!K75="","",基本情報入力シート!K75)</f>
        <v/>
      </c>
      <c r="K53" s="629" t="str">
        <f>IF(基本情報入力シート!L75="","",基本情報入力シート!L75)</f>
        <v/>
      </c>
      <c r="L53" s="630" t="str">
        <f>IF(基本情報入力シート!M75="","",基本情報入力シート!M75)</f>
        <v/>
      </c>
      <c r="M53" s="630" t="str">
        <f>IF(基本情報入力シート!R75="","",基本情報入力シート!R75)</f>
        <v/>
      </c>
      <c r="N53" s="630" t="str">
        <f>IF(基本情報入力シート!W75="","",基本情報入力シート!W75)</f>
        <v/>
      </c>
      <c r="O53" s="625" t="str">
        <f>IF(基本情報入力シート!X75="","",基本情報入力シート!X75)</f>
        <v/>
      </c>
      <c r="P53" s="631" t="str">
        <f>IF(基本情報入力シート!Y75="","",基本情報入力シート!Y75)</f>
        <v/>
      </c>
      <c r="Q53" s="713"/>
      <c r="R53" s="450" t="str">
        <f>IF(基本情報入力シート!AB75="","",基本情報入力シート!AB75)</f>
        <v/>
      </c>
      <c r="S53" s="714"/>
      <c r="T53" s="632" t="str">
        <f>IF(P53="","",VLOOKUP(P53,【参考】数式用!$J$2:$L$34,3,FALSE))</f>
        <v/>
      </c>
      <c r="U53" s="633" t="s">
        <v>143</v>
      </c>
      <c r="V53" s="715"/>
      <c r="W53" s="634" t="s">
        <v>144</v>
      </c>
      <c r="X53" s="715"/>
      <c r="Y53" s="635" t="s">
        <v>145</v>
      </c>
      <c r="Z53" s="716"/>
      <c r="AA53" s="636" t="s">
        <v>144</v>
      </c>
      <c r="AB53" s="715"/>
      <c r="AC53" s="636" t="s">
        <v>146</v>
      </c>
      <c r="AD53" s="637" t="s">
        <v>147</v>
      </c>
      <c r="AE53" s="768" t="str">
        <f t="shared" si="0"/>
        <v/>
      </c>
      <c r="AF53" s="640" t="s">
        <v>148</v>
      </c>
      <c r="AG53" s="639" t="str">
        <f t="shared" si="1"/>
        <v/>
      </c>
      <c r="AH53" s="773"/>
      <c r="AI53" s="774"/>
      <c r="AJ53" s="773"/>
      <c r="AK53" s="774"/>
    </row>
    <row r="54" spans="1:37" ht="36.75" customHeight="1">
      <c r="A54" s="625">
        <f t="shared" si="2"/>
        <v>43</v>
      </c>
      <c r="B54" s="626" t="str">
        <f>IF(基本情報入力シート!C76="","",基本情報入力シート!C76)</f>
        <v/>
      </c>
      <c r="C54" s="627" t="str">
        <f>IF(基本情報入力シート!D76="","",基本情報入力シート!D76)</f>
        <v/>
      </c>
      <c r="D54" s="628" t="str">
        <f>IF(基本情報入力シート!E76="","",基本情報入力シート!E76)</f>
        <v/>
      </c>
      <c r="E54" s="628" t="str">
        <f>IF(基本情報入力シート!F76="","",基本情報入力シート!F76)</f>
        <v/>
      </c>
      <c r="F54" s="628" t="str">
        <f>IF(基本情報入力シート!G76="","",基本情報入力シート!G76)</f>
        <v/>
      </c>
      <c r="G54" s="628" t="str">
        <f>IF(基本情報入力シート!H76="","",基本情報入力シート!H76)</f>
        <v/>
      </c>
      <c r="H54" s="628" t="str">
        <f>IF(基本情報入力シート!I76="","",基本情報入力シート!I76)</f>
        <v/>
      </c>
      <c r="I54" s="628" t="str">
        <f>IF(基本情報入力シート!J76="","",基本情報入力シート!J76)</f>
        <v/>
      </c>
      <c r="J54" s="628" t="str">
        <f>IF(基本情報入力シート!K76="","",基本情報入力シート!K76)</f>
        <v/>
      </c>
      <c r="K54" s="629" t="str">
        <f>IF(基本情報入力シート!L76="","",基本情報入力シート!L76)</f>
        <v/>
      </c>
      <c r="L54" s="630" t="str">
        <f>IF(基本情報入力シート!M76="","",基本情報入力シート!M76)</f>
        <v/>
      </c>
      <c r="M54" s="630" t="str">
        <f>IF(基本情報入力シート!R76="","",基本情報入力シート!R76)</f>
        <v/>
      </c>
      <c r="N54" s="630" t="str">
        <f>IF(基本情報入力シート!W76="","",基本情報入力シート!W76)</f>
        <v/>
      </c>
      <c r="O54" s="625" t="str">
        <f>IF(基本情報入力シート!X76="","",基本情報入力シート!X76)</f>
        <v/>
      </c>
      <c r="P54" s="631" t="str">
        <f>IF(基本情報入力シート!Y76="","",基本情報入力シート!Y76)</f>
        <v/>
      </c>
      <c r="Q54" s="713"/>
      <c r="R54" s="450" t="str">
        <f>IF(基本情報入力シート!AB76="","",基本情報入力シート!AB76)</f>
        <v/>
      </c>
      <c r="S54" s="714"/>
      <c r="T54" s="632" t="str">
        <f>IF(P54="","",VLOOKUP(P54,【参考】数式用!$J$2:$L$34,3,FALSE))</f>
        <v/>
      </c>
      <c r="U54" s="633" t="s">
        <v>143</v>
      </c>
      <c r="V54" s="715"/>
      <c r="W54" s="634" t="s">
        <v>144</v>
      </c>
      <c r="X54" s="715"/>
      <c r="Y54" s="635" t="s">
        <v>145</v>
      </c>
      <c r="Z54" s="716"/>
      <c r="AA54" s="636" t="s">
        <v>144</v>
      </c>
      <c r="AB54" s="715"/>
      <c r="AC54" s="636" t="s">
        <v>146</v>
      </c>
      <c r="AD54" s="637" t="s">
        <v>147</v>
      </c>
      <c r="AE54" s="768" t="str">
        <f t="shared" si="0"/>
        <v/>
      </c>
      <c r="AF54" s="640" t="s">
        <v>148</v>
      </c>
      <c r="AG54" s="639" t="str">
        <f t="shared" si="1"/>
        <v/>
      </c>
      <c r="AH54" s="773"/>
      <c r="AI54" s="774"/>
      <c r="AJ54" s="773"/>
      <c r="AK54" s="774"/>
    </row>
    <row r="55" spans="1:37" ht="36.75" customHeight="1">
      <c r="A55" s="625">
        <f t="shared" si="2"/>
        <v>44</v>
      </c>
      <c r="B55" s="626" t="str">
        <f>IF(基本情報入力シート!C77="","",基本情報入力シート!C77)</f>
        <v/>
      </c>
      <c r="C55" s="627" t="str">
        <f>IF(基本情報入力シート!D77="","",基本情報入力シート!D77)</f>
        <v/>
      </c>
      <c r="D55" s="628" t="str">
        <f>IF(基本情報入力シート!E77="","",基本情報入力シート!E77)</f>
        <v/>
      </c>
      <c r="E55" s="628" t="str">
        <f>IF(基本情報入力シート!F77="","",基本情報入力シート!F77)</f>
        <v/>
      </c>
      <c r="F55" s="628" t="str">
        <f>IF(基本情報入力シート!G77="","",基本情報入力シート!G77)</f>
        <v/>
      </c>
      <c r="G55" s="628" t="str">
        <f>IF(基本情報入力シート!H77="","",基本情報入力シート!H77)</f>
        <v/>
      </c>
      <c r="H55" s="628" t="str">
        <f>IF(基本情報入力シート!I77="","",基本情報入力シート!I77)</f>
        <v/>
      </c>
      <c r="I55" s="628" t="str">
        <f>IF(基本情報入力シート!J77="","",基本情報入力シート!J77)</f>
        <v/>
      </c>
      <c r="J55" s="628" t="str">
        <f>IF(基本情報入力シート!K77="","",基本情報入力シート!K77)</f>
        <v/>
      </c>
      <c r="K55" s="629" t="str">
        <f>IF(基本情報入力シート!L77="","",基本情報入力シート!L77)</f>
        <v/>
      </c>
      <c r="L55" s="630" t="str">
        <f>IF(基本情報入力シート!M77="","",基本情報入力シート!M77)</f>
        <v/>
      </c>
      <c r="M55" s="630" t="str">
        <f>IF(基本情報入力シート!R77="","",基本情報入力シート!R77)</f>
        <v/>
      </c>
      <c r="N55" s="630" t="str">
        <f>IF(基本情報入力シート!W77="","",基本情報入力シート!W77)</f>
        <v/>
      </c>
      <c r="O55" s="625" t="str">
        <f>IF(基本情報入力シート!X77="","",基本情報入力シート!X77)</f>
        <v/>
      </c>
      <c r="P55" s="631" t="str">
        <f>IF(基本情報入力シート!Y77="","",基本情報入力シート!Y77)</f>
        <v/>
      </c>
      <c r="Q55" s="713"/>
      <c r="R55" s="450" t="str">
        <f>IF(基本情報入力シート!AB77="","",基本情報入力シート!AB77)</f>
        <v/>
      </c>
      <c r="S55" s="714"/>
      <c r="T55" s="632" t="str">
        <f>IF(P55="","",VLOOKUP(P55,【参考】数式用!$J$2:$L$34,3,FALSE))</f>
        <v/>
      </c>
      <c r="U55" s="633" t="s">
        <v>143</v>
      </c>
      <c r="V55" s="715"/>
      <c r="W55" s="634" t="s">
        <v>144</v>
      </c>
      <c r="X55" s="715"/>
      <c r="Y55" s="635" t="s">
        <v>145</v>
      </c>
      <c r="Z55" s="716"/>
      <c r="AA55" s="636" t="s">
        <v>144</v>
      </c>
      <c r="AB55" s="715"/>
      <c r="AC55" s="636" t="s">
        <v>146</v>
      </c>
      <c r="AD55" s="637" t="s">
        <v>147</v>
      </c>
      <c r="AE55" s="768" t="str">
        <f t="shared" si="0"/>
        <v/>
      </c>
      <c r="AF55" s="640" t="s">
        <v>148</v>
      </c>
      <c r="AG55" s="639" t="str">
        <f t="shared" si="1"/>
        <v/>
      </c>
      <c r="AH55" s="773"/>
      <c r="AI55" s="774"/>
      <c r="AJ55" s="773"/>
      <c r="AK55" s="774"/>
    </row>
    <row r="56" spans="1:37" ht="36.75" customHeight="1">
      <c r="A56" s="625">
        <f t="shared" si="2"/>
        <v>45</v>
      </c>
      <c r="B56" s="626" t="str">
        <f>IF(基本情報入力シート!C78="","",基本情報入力シート!C78)</f>
        <v/>
      </c>
      <c r="C56" s="627" t="str">
        <f>IF(基本情報入力シート!D78="","",基本情報入力シート!D78)</f>
        <v/>
      </c>
      <c r="D56" s="628" t="str">
        <f>IF(基本情報入力シート!E78="","",基本情報入力シート!E78)</f>
        <v/>
      </c>
      <c r="E56" s="628" t="str">
        <f>IF(基本情報入力シート!F78="","",基本情報入力シート!F78)</f>
        <v/>
      </c>
      <c r="F56" s="628" t="str">
        <f>IF(基本情報入力シート!G78="","",基本情報入力シート!G78)</f>
        <v/>
      </c>
      <c r="G56" s="628" t="str">
        <f>IF(基本情報入力シート!H78="","",基本情報入力シート!H78)</f>
        <v/>
      </c>
      <c r="H56" s="628" t="str">
        <f>IF(基本情報入力シート!I78="","",基本情報入力シート!I78)</f>
        <v/>
      </c>
      <c r="I56" s="628" t="str">
        <f>IF(基本情報入力シート!J78="","",基本情報入力シート!J78)</f>
        <v/>
      </c>
      <c r="J56" s="628" t="str">
        <f>IF(基本情報入力シート!K78="","",基本情報入力シート!K78)</f>
        <v/>
      </c>
      <c r="K56" s="629" t="str">
        <f>IF(基本情報入力シート!L78="","",基本情報入力シート!L78)</f>
        <v/>
      </c>
      <c r="L56" s="630" t="str">
        <f>IF(基本情報入力シート!M78="","",基本情報入力シート!M78)</f>
        <v/>
      </c>
      <c r="M56" s="630" t="str">
        <f>IF(基本情報入力シート!R78="","",基本情報入力シート!R78)</f>
        <v/>
      </c>
      <c r="N56" s="630" t="str">
        <f>IF(基本情報入力シート!W78="","",基本情報入力シート!W78)</f>
        <v/>
      </c>
      <c r="O56" s="625" t="str">
        <f>IF(基本情報入力シート!X78="","",基本情報入力シート!X78)</f>
        <v/>
      </c>
      <c r="P56" s="631" t="str">
        <f>IF(基本情報入力シート!Y78="","",基本情報入力シート!Y78)</f>
        <v/>
      </c>
      <c r="Q56" s="713"/>
      <c r="R56" s="450" t="str">
        <f>IF(基本情報入力シート!AB78="","",基本情報入力シート!AB78)</f>
        <v/>
      </c>
      <c r="S56" s="714"/>
      <c r="T56" s="632" t="str">
        <f>IF(P56="","",VLOOKUP(P56,【参考】数式用!$J$2:$L$34,3,FALSE))</f>
        <v/>
      </c>
      <c r="U56" s="633" t="s">
        <v>143</v>
      </c>
      <c r="V56" s="715"/>
      <c r="W56" s="634" t="s">
        <v>144</v>
      </c>
      <c r="X56" s="715"/>
      <c r="Y56" s="635" t="s">
        <v>145</v>
      </c>
      <c r="Z56" s="716"/>
      <c r="AA56" s="636" t="s">
        <v>144</v>
      </c>
      <c r="AB56" s="715"/>
      <c r="AC56" s="636" t="s">
        <v>146</v>
      </c>
      <c r="AD56" s="637" t="s">
        <v>147</v>
      </c>
      <c r="AE56" s="768" t="str">
        <f t="shared" si="0"/>
        <v/>
      </c>
      <c r="AF56" s="640" t="s">
        <v>148</v>
      </c>
      <c r="AG56" s="639" t="str">
        <f t="shared" si="1"/>
        <v/>
      </c>
      <c r="AH56" s="773"/>
      <c r="AI56" s="774"/>
      <c r="AJ56" s="773"/>
      <c r="AK56" s="774"/>
    </row>
    <row r="57" spans="1:37" ht="36.75" customHeight="1">
      <c r="A57" s="625">
        <f t="shared" si="2"/>
        <v>46</v>
      </c>
      <c r="B57" s="626" t="str">
        <f>IF(基本情報入力シート!C79="","",基本情報入力シート!C79)</f>
        <v/>
      </c>
      <c r="C57" s="627" t="str">
        <f>IF(基本情報入力シート!D79="","",基本情報入力シート!D79)</f>
        <v/>
      </c>
      <c r="D57" s="628" t="str">
        <f>IF(基本情報入力シート!E79="","",基本情報入力シート!E79)</f>
        <v/>
      </c>
      <c r="E57" s="628" t="str">
        <f>IF(基本情報入力シート!F79="","",基本情報入力シート!F79)</f>
        <v/>
      </c>
      <c r="F57" s="628" t="str">
        <f>IF(基本情報入力シート!G79="","",基本情報入力シート!G79)</f>
        <v/>
      </c>
      <c r="G57" s="628" t="str">
        <f>IF(基本情報入力シート!H79="","",基本情報入力シート!H79)</f>
        <v/>
      </c>
      <c r="H57" s="628" t="str">
        <f>IF(基本情報入力シート!I79="","",基本情報入力シート!I79)</f>
        <v/>
      </c>
      <c r="I57" s="628" t="str">
        <f>IF(基本情報入力シート!J79="","",基本情報入力シート!J79)</f>
        <v/>
      </c>
      <c r="J57" s="628" t="str">
        <f>IF(基本情報入力シート!K79="","",基本情報入力シート!K79)</f>
        <v/>
      </c>
      <c r="K57" s="629" t="str">
        <f>IF(基本情報入力シート!L79="","",基本情報入力シート!L79)</f>
        <v/>
      </c>
      <c r="L57" s="630" t="str">
        <f>IF(基本情報入力シート!M79="","",基本情報入力シート!M79)</f>
        <v/>
      </c>
      <c r="M57" s="630" t="str">
        <f>IF(基本情報入力シート!R79="","",基本情報入力シート!R79)</f>
        <v/>
      </c>
      <c r="N57" s="630" t="str">
        <f>IF(基本情報入力シート!W79="","",基本情報入力シート!W79)</f>
        <v/>
      </c>
      <c r="O57" s="625" t="str">
        <f>IF(基本情報入力シート!X79="","",基本情報入力シート!X79)</f>
        <v/>
      </c>
      <c r="P57" s="631" t="str">
        <f>IF(基本情報入力シート!Y79="","",基本情報入力シート!Y79)</f>
        <v/>
      </c>
      <c r="Q57" s="713"/>
      <c r="R57" s="450" t="str">
        <f>IF(基本情報入力シート!AB79="","",基本情報入力シート!AB79)</f>
        <v/>
      </c>
      <c r="S57" s="714"/>
      <c r="T57" s="632" t="str">
        <f>IF(P57="","",VLOOKUP(P57,【参考】数式用!$J$2:$L$34,3,FALSE))</f>
        <v/>
      </c>
      <c r="U57" s="633" t="s">
        <v>143</v>
      </c>
      <c r="V57" s="715"/>
      <c r="W57" s="634" t="s">
        <v>144</v>
      </c>
      <c r="X57" s="715"/>
      <c r="Y57" s="635" t="s">
        <v>145</v>
      </c>
      <c r="Z57" s="716"/>
      <c r="AA57" s="636" t="s">
        <v>144</v>
      </c>
      <c r="AB57" s="715"/>
      <c r="AC57" s="636" t="s">
        <v>146</v>
      </c>
      <c r="AD57" s="637" t="s">
        <v>147</v>
      </c>
      <c r="AE57" s="768" t="str">
        <f t="shared" si="0"/>
        <v/>
      </c>
      <c r="AF57" s="640" t="s">
        <v>148</v>
      </c>
      <c r="AG57" s="639" t="str">
        <f t="shared" si="1"/>
        <v/>
      </c>
      <c r="AH57" s="773"/>
      <c r="AI57" s="774"/>
      <c r="AJ57" s="773"/>
      <c r="AK57" s="774"/>
    </row>
    <row r="58" spans="1:37" ht="36.75" customHeight="1">
      <c r="A58" s="625">
        <f t="shared" si="2"/>
        <v>47</v>
      </c>
      <c r="B58" s="626" t="str">
        <f>IF(基本情報入力シート!C80="","",基本情報入力シート!C80)</f>
        <v/>
      </c>
      <c r="C58" s="627" t="str">
        <f>IF(基本情報入力シート!D80="","",基本情報入力シート!D80)</f>
        <v/>
      </c>
      <c r="D58" s="628" t="str">
        <f>IF(基本情報入力シート!E80="","",基本情報入力シート!E80)</f>
        <v/>
      </c>
      <c r="E58" s="628" t="str">
        <f>IF(基本情報入力シート!F80="","",基本情報入力シート!F80)</f>
        <v/>
      </c>
      <c r="F58" s="628" t="str">
        <f>IF(基本情報入力シート!G80="","",基本情報入力シート!G80)</f>
        <v/>
      </c>
      <c r="G58" s="628" t="str">
        <f>IF(基本情報入力シート!H80="","",基本情報入力シート!H80)</f>
        <v/>
      </c>
      <c r="H58" s="628" t="str">
        <f>IF(基本情報入力シート!I80="","",基本情報入力シート!I80)</f>
        <v/>
      </c>
      <c r="I58" s="628" t="str">
        <f>IF(基本情報入力シート!J80="","",基本情報入力シート!J80)</f>
        <v/>
      </c>
      <c r="J58" s="628" t="str">
        <f>IF(基本情報入力シート!K80="","",基本情報入力シート!K80)</f>
        <v/>
      </c>
      <c r="K58" s="629" t="str">
        <f>IF(基本情報入力シート!L80="","",基本情報入力シート!L80)</f>
        <v/>
      </c>
      <c r="L58" s="630" t="str">
        <f>IF(基本情報入力シート!M80="","",基本情報入力シート!M80)</f>
        <v/>
      </c>
      <c r="M58" s="630" t="str">
        <f>IF(基本情報入力シート!R80="","",基本情報入力シート!R80)</f>
        <v/>
      </c>
      <c r="N58" s="630" t="str">
        <f>IF(基本情報入力シート!W80="","",基本情報入力シート!W80)</f>
        <v/>
      </c>
      <c r="O58" s="625" t="str">
        <f>IF(基本情報入力シート!X80="","",基本情報入力シート!X80)</f>
        <v/>
      </c>
      <c r="P58" s="631" t="str">
        <f>IF(基本情報入力シート!Y80="","",基本情報入力シート!Y80)</f>
        <v/>
      </c>
      <c r="Q58" s="713"/>
      <c r="R58" s="450" t="str">
        <f>IF(基本情報入力シート!AB80="","",基本情報入力シート!AB80)</f>
        <v/>
      </c>
      <c r="S58" s="714"/>
      <c r="T58" s="632" t="str">
        <f>IF(P58="","",VLOOKUP(P58,【参考】数式用!$J$2:$L$34,3,FALSE))</f>
        <v/>
      </c>
      <c r="U58" s="633" t="s">
        <v>143</v>
      </c>
      <c r="V58" s="715"/>
      <c r="W58" s="634" t="s">
        <v>144</v>
      </c>
      <c r="X58" s="715"/>
      <c r="Y58" s="635" t="s">
        <v>145</v>
      </c>
      <c r="Z58" s="716"/>
      <c r="AA58" s="636" t="s">
        <v>144</v>
      </c>
      <c r="AB58" s="715"/>
      <c r="AC58" s="636" t="s">
        <v>146</v>
      </c>
      <c r="AD58" s="637" t="s">
        <v>147</v>
      </c>
      <c r="AE58" s="768" t="str">
        <f t="shared" si="0"/>
        <v/>
      </c>
      <c r="AF58" s="640" t="s">
        <v>148</v>
      </c>
      <c r="AG58" s="639" t="str">
        <f t="shared" si="1"/>
        <v/>
      </c>
      <c r="AH58" s="773"/>
      <c r="AI58" s="774"/>
      <c r="AJ58" s="773"/>
      <c r="AK58" s="774"/>
    </row>
    <row r="59" spans="1:37" ht="36.75" customHeight="1">
      <c r="A59" s="625">
        <f t="shared" si="2"/>
        <v>48</v>
      </c>
      <c r="B59" s="626" t="str">
        <f>IF(基本情報入力シート!C81="","",基本情報入力シート!C81)</f>
        <v/>
      </c>
      <c r="C59" s="627" t="str">
        <f>IF(基本情報入力シート!D81="","",基本情報入力シート!D81)</f>
        <v/>
      </c>
      <c r="D59" s="628" t="str">
        <f>IF(基本情報入力シート!E81="","",基本情報入力シート!E81)</f>
        <v/>
      </c>
      <c r="E59" s="628" t="str">
        <f>IF(基本情報入力シート!F81="","",基本情報入力シート!F81)</f>
        <v/>
      </c>
      <c r="F59" s="628" t="str">
        <f>IF(基本情報入力シート!G81="","",基本情報入力シート!G81)</f>
        <v/>
      </c>
      <c r="G59" s="628" t="str">
        <f>IF(基本情報入力シート!H81="","",基本情報入力シート!H81)</f>
        <v/>
      </c>
      <c r="H59" s="628" t="str">
        <f>IF(基本情報入力シート!I81="","",基本情報入力シート!I81)</f>
        <v/>
      </c>
      <c r="I59" s="628" t="str">
        <f>IF(基本情報入力シート!J81="","",基本情報入力シート!J81)</f>
        <v/>
      </c>
      <c r="J59" s="628" t="str">
        <f>IF(基本情報入力シート!K81="","",基本情報入力シート!K81)</f>
        <v/>
      </c>
      <c r="K59" s="629" t="str">
        <f>IF(基本情報入力シート!L81="","",基本情報入力シート!L81)</f>
        <v/>
      </c>
      <c r="L59" s="630" t="str">
        <f>IF(基本情報入力シート!M81="","",基本情報入力シート!M81)</f>
        <v/>
      </c>
      <c r="M59" s="630" t="str">
        <f>IF(基本情報入力シート!R81="","",基本情報入力シート!R81)</f>
        <v/>
      </c>
      <c r="N59" s="630" t="str">
        <f>IF(基本情報入力シート!W81="","",基本情報入力シート!W81)</f>
        <v/>
      </c>
      <c r="O59" s="625" t="str">
        <f>IF(基本情報入力シート!X81="","",基本情報入力シート!X81)</f>
        <v/>
      </c>
      <c r="P59" s="631" t="str">
        <f>IF(基本情報入力シート!Y81="","",基本情報入力シート!Y81)</f>
        <v/>
      </c>
      <c r="Q59" s="713"/>
      <c r="R59" s="450" t="str">
        <f>IF(基本情報入力シート!AB81="","",基本情報入力シート!AB81)</f>
        <v/>
      </c>
      <c r="S59" s="714"/>
      <c r="T59" s="632" t="str">
        <f>IF(P59="","",VLOOKUP(P59,【参考】数式用!$J$2:$L$34,3,FALSE))</f>
        <v/>
      </c>
      <c r="U59" s="633" t="s">
        <v>143</v>
      </c>
      <c r="V59" s="715"/>
      <c r="W59" s="634" t="s">
        <v>144</v>
      </c>
      <c r="X59" s="715"/>
      <c r="Y59" s="635" t="s">
        <v>145</v>
      </c>
      <c r="Z59" s="716"/>
      <c r="AA59" s="636" t="s">
        <v>144</v>
      </c>
      <c r="AB59" s="715"/>
      <c r="AC59" s="636" t="s">
        <v>146</v>
      </c>
      <c r="AD59" s="637" t="s">
        <v>147</v>
      </c>
      <c r="AE59" s="768" t="str">
        <f t="shared" si="0"/>
        <v/>
      </c>
      <c r="AF59" s="640" t="s">
        <v>148</v>
      </c>
      <c r="AG59" s="639" t="str">
        <f t="shared" si="1"/>
        <v/>
      </c>
      <c r="AH59" s="773"/>
      <c r="AI59" s="774"/>
      <c r="AJ59" s="773"/>
      <c r="AK59" s="774"/>
    </row>
    <row r="60" spans="1:37" ht="36.75" customHeight="1">
      <c r="A60" s="625">
        <f t="shared" si="2"/>
        <v>49</v>
      </c>
      <c r="B60" s="626" t="str">
        <f>IF(基本情報入力シート!C82="","",基本情報入力シート!C82)</f>
        <v/>
      </c>
      <c r="C60" s="627" t="str">
        <f>IF(基本情報入力シート!D82="","",基本情報入力シート!D82)</f>
        <v/>
      </c>
      <c r="D60" s="628" t="str">
        <f>IF(基本情報入力シート!E82="","",基本情報入力シート!E82)</f>
        <v/>
      </c>
      <c r="E60" s="628" t="str">
        <f>IF(基本情報入力シート!F82="","",基本情報入力シート!F82)</f>
        <v/>
      </c>
      <c r="F60" s="628" t="str">
        <f>IF(基本情報入力シート!G82="","",基本情報入力シート!G82)</f>
        <v/>
      </c>
      <c r="G60" s="628" t="str">
        <f>IF(基本情報入力シート!H82="","",基本情報入力シート!H82)</f>
        <v/>
      </c>
      <c r="H60" s="628" t="str">
        <f>IF(基本情報入力シート!I82="","",基本情報入力シート!I82)</f>
        <v/>
      </c>
      <c r="I60" s="628" t="str">
        <f>IF(基本情報入力シート!J82="","",基本情報入力シート!J82)</f>
        <v/>
      </c>
      <c r="J60" s="628" t="str">
        <f>IF(基本情報入力シート!K82="","",基本情報入力シート!K82)</f>
        <v/>
      </c>
      <c r="K60" s="629" t="str">
        <f>IF(基本情報入力シート!L82="","",基本情報入力シート!L82)</f>
        <v/>
      </c>
      <c r="L60" s="630" t="str">
        <f>IF(基本情報入力シート!M82="","",基本情報入力シート!M82)</f>
        <v/>
      </c>
      <c r="M60" s="630" t="str">
        <f>IF(基本情報入力シート!R82="","",基本情報入力シート!R82)</f>
        <v/>
      </c>
      <c r="N60" s="630" t="str">
        <f>IF(基本情報入力シート!W82="","",基本情報入力シート!W82)</f>
        <v/>
      </c>
      <c r="O60" s="625" t="str">
        <f>IF(基本情報入力シート!X82="","",基本情報入力シート!X82)</f>
        <v/>
      </c>
      <c r="P60" s="631" t="str">
        <f>IF(基本情報入力シート!Y82="","",基本情報入力シート!Y82)</f>
        <v/>
      </c>
      <c r="Q60" s="713"/>
      <c r="R60" s="450" t="str">
        <f>IF(基本情報入力シート!AB82="","",基本情報入力シート!AB82)</f>
        <v/>
      </c>
      <c r="S60" s="714"/>
      <c r="T60" s="632" t="str">
        <f>IF(P60="","",VLOOKUP(P60,【参考】数式用!$J$2:$L$34,3,FALSE))</f>
        <v/>
      </c>
      <c r="U60" s="633" t="s">
        <v>143</v>
      </c>
      <c r="V60" s="715"/>
      <c r="W60" s="634" t="s">
        <v>144</v>
      </c>
      <c r="X60" s="715"/>
      <c r="Y60" s="635" t="s">
        <v>145</v>
      </c>
      <c r="Z60" s="716"/>
      <c r="AA60" s="636" t="s">
        <v>144</v>
      </c>
      <c r="AB60" s="715"/>
      <c r="AC60" s="636" t="s">
        <v>146</v>
      </c>
      <c r="AD60" s="637" t="s">
        <v>147</v>
      </c>
      <c r="AE60" s="768" t="str">
        <f t="shared" si="0"/>
        <v/>
      </c>
      <c r="AF60" s="640" t="s">
        <v>148</v>
      </c>
      <c r="AG60" s="639" t="str">
        <f t="shared" si="1"/>
        <v/>
      </c>
      <c r="AH60" s="773"/>
      <c r="AI60" s="774"/>
      <c r="AJ60" s="773"/>
      <c r="AK60" s="774"/>
    </row>
    <row r="61" spans="1:37" ht="36.75" customHeight="1">
      <c r="A61" s="625">
        <f t="shared" si="2"/>
        <v>50</v>
      </c>
      <c r="B61" s="626" t="str">
        <f>IF(基本情報入力シート!C83="","",基本情報入力シート!C83)</f>
        <v/>
      </c>
      <c r="C61" s="627" t="str">
        <f>IF(基本情報入力シート!D83="","",基本情報入力シート!D83)</f>
        <v/>
      </c>
      <c r="D61" s="628" t="str">
        <f>IF(基本情報入力シート!E83="","",基本情報入力シート!E83)</f>
        <v/>
      </c>
      <c r="E61" s="628" t="str">
        <f>IF(基本情報入力シート!F83="","",基本情報入力シート!F83)</f>
        <v/>
      </c>
      <c r="F61" s="628" t="str">
        <f>IF(基本情報入力シート!G83="","",基本情報入力シート!G83)</f>
        <v/>
      </c>
      <c r="G61" s="628" t="str">
        <f>IF(基本情報入力シート!H83="","",基本情報入力シート!H83)</f>
        <v/>
      </c>
      <c r="H61" s="628" t="str">
        <f>IF(基本情報入力シート!I83="","",基本情報入力シート!I83)</f>
        <v/>
      </c>
      <c r="I61" s="628" t="str">
        <f>IF(基本情報入力シート!J83="","",基本情報入力シート!J83)</f>
        <v/>
      </c>
      <c r="J61" s="628" t="str">
        <f>IF(基本情報入力シート!K83="","",基本情報入力シート!K83)</f>
        <v/>
      </c>
      <c r="K61" s="629" t="str">
        <f>IF(基本情報入力シート!L83="","",基本情報入力シート!L83)</f>
        <v/>
      </c>
      <c r="L61" s="630" t="str">
        <f>IF(基本情報入力シート!M83="","",基本情報入力シート!M83)</f>
        <v/>
      </c>
      <c r="M61" s="630" t="str">
        <f>IF(基本情報入力シート!R83="","",基本情報入力シート!R83)</f>
        <v/>
      </c>
      <c r="N61" s="630" t="str">
        <f>IF(基本情報入力シート!W83="","",基本情報入力シート!W83)</f>
        <v/>
      </c>
      <c r="O61" s="625" t="str">
        <f>IF(基本情報入力シート!X83="","",基本情報入力シート!X83)</f>
        <v/>
      </c>
      <c r="P61" s="631" t="str">
        <f>IF(基本情報入力シート!Y83="","",基本情報入力シート!Y83)</f>
        <v/>
      </c>
      <c r="Q61" s="713"/>
      <c r="R61" s="450" t="str">
        <f>IF(基本情報入力シート!AB83="","",基本情報入力シート!AB83)</f>
        <v/>
      </c>
      <c r="S61" s="714"/>
      <c r="T61" s="632" t="str">
        <f>IF(P61="","",VLOOKUP(P61,【参考】数式用!$J$2:$L$34,3,FALSE))</f>
        <v/>
      </c>
      <c r="U61" s="633" t="s">
        <v>143</v>
      </c>
      <c r="V61" s="715"/>
      <c r="W61" s="634" t="s">
        <v>144</v>
      </c>
      <c r="X61" s="715"/>
      <c r="Y61" s="635" t="s">
        <v>145</v>
      </c>
      <c r="Z61" s="716"/>
      <c r="AA61" s="636" t="s">
        <v>144</v>
      </c>
      <c r="AB61" s="715"/>
      <c r="AC61" s="636" t="s">
        <v>146</v>
      </c>
      <c r="AD61" s="637" t="s">
        <v>147</v>
      </c>
      <c r="AE61" s="768" t="str">
        <f t="shared" si="0"/>
        <v/>
      </c>
      <c r="AF61" s="640" t="s">
        <v>148</v>
      </c>
      <c r="AG61" s="639" t="str">
        <f t="shared" si="1"/>
        <v/>
      </c>
      <c r="AH61" s="773"/>
      <c r="AI61" s="774"/>
      <c r="AJ61" s="773"/>
      <c r="AK61" s="774"/>
    </row>
    <row r="62" spans="1:37" ht="36.75" customHeight="1">
      <c r="A62" s="625">
        <f t="shared" si="2"/>
        <v>51</v>
      </c>
      <c r="B62" s="626" t="str">
        <f>IF(基本情報入力シート!C84="","",基本情報入力シート!C84)</f>
        <v/>
      </c>
      <c r="C62" s="627" t="str">
        <f>IF(基本情報入力シート!D84="","",基本情報入力シート!D84)</f>
        <v/>
      </c>
      <c r="D62" s="628" t="str">
        <f>IF(基本情報入力シート!E84="","",基本情報入力シート!E84)</f>
        <v/>
      </c>
      <c r="E62" s="628" t="str">
        <f>IF(基本情報入力シート!F84="","",基本情報入力シート!F84)</f>
        <v/>
      </c>
      <c r="F62" s="628" t="str">
        <f>IF(基本情報入力シート!G84="","",基本情報入力シート!G84)</f>
        <v/>
      </c>
      <c r="G62" s="628" t="str">
        <f>IF(基本情報入力シート!H84="","",基本情報入力シート!H84)</f>
        <v/>
      </c>
      <c r="H62" s="628" t="str">
        <f>IF(基本情報入力シート!I84="","",基本情報入力シート!I84)</f>
        <v/>
      </c>
      <c r="I62" s="628" t="str">
        <f>IF(基本情報入力シート!J84="","",基本情報入力シート!J84)</f>
        <v/>
      </c>
      <c r="J62" s="628" t="str">
        <f>IF(基本情報入力シート!K84="","",基本情報入力シート!K84)</f>
        <v/>
      </c>
      <c r="K62" s="629" t="str">
        <f>IF(基本情報入力シート!L84="","",基本情報入力シート!L84)</f>
        <v/>
      </c>
      <c r="L62" s="630" t="str">
        <f>IF(基本情報入力シート!M84="","",基本情報入力シート!M84)</f>
        <v/>
      </c>
      <c r="M62" s="630" t="str">
        <f>IF(基本情報入力シート!R84="","",基本情報入力シート!R84)</f>
        <v/>
      </c>
      <c r="N62" s="630" t="str">
        <f>IF(基本情報入力シート!W84="","",基本情報入力シート!W84)</f>
        <v/>
      </c>
      <c r="O62" s="625" t="str">
        <f>IF(基本情報入力シート!X84="","",基本情報入力シート!X84)</f>
        <v/>
      </c>
      <c r="P62" s="631" t="str">
        <f>IF(基本情報入力シート!Y84="","",基本情報入力シート!Y84)</f>
        <v/>
      </c>
      <c r="Q62" s="713"/>
      <c r="R62" s="450" t="str">
        <f>IF(基本情報入力シート!AB84="","",基本情報入力シート!AB84)</f>
        <v/>
      </c>
      <c r="S62" s="714"/>
      <c r="T62" s="632" t="str">
        <f>IF(P62="","",VLOOKUP(P62,【参考】数式用!$J$2:$L$34,3,FALSE))</f>
        <v/>
      </c>
      <c r="U62" s="633" t="s">
        <v>143</v>
      </c>
      <c r="V62" s="715"/>
      <c r="W62" s="634" t="s">
        <v>144</v>
      </c>
      <c r="X62" s="715"/>
      <c r="Y62" s="635" t="s">
        <v>145</v>
      </c>
      <c r="Z62" s="716"/>
      <c r="AA62" s="636" t="s">
        <v>144</v>
      </c>
      <c r="AB62" s="715"/>
      <c r="AC62" s="636" t="s">
        <v>146</v>
      </c>
      <c r="AD62" s="637" t="s">
        <v>147</v>
      </c>
      <c r="AE62" s="768" t="str">
        <f t="shared" si="0"/>
        <v/>
      </c>
      <c r="AF62" s="640" t="s">
        <v>148</v>
      </c>
      <c r="AG62" s="639" t="str">
        <f t="shared" si="1"/>
        <v/>
      </c>
      <c r="AH62" s="773"/>
      <c r="AI62" s="774"/>
      <c r="AJ62" s="773"/>
      <c r="AK62" s="774"/>
    </row>
    <row r="63" spans="1:37" ht="36.75" customHeight="1">
      <c r="A63" s="625">
        <f t="shared" si="2"/>
        <v>52</v>
      </c>
      <c r="B63" s="626" t="str">
        <f>IF(基本情報入力シート!C85="","",基本情報入力シート!C85)</f>
        <v/>
      </c>
      <c r="C63" s="627" t="str">
        <f>IF(基本情報入力シート!D85="","",基本情報入力シート!D85)</f>
        <v/>
      </c>
      <c r="D63" s="628" t="str">
        <f>IF(基本情報入力シート!E85="","",基本情報入力シート!E85)</f>
        <v/>
      </c>
      <c r="E63" s="628" t="str">
        <f>IF(基本情報入力シート!F85="","",基本情報入力シート!F85)</f>
        <v/>
      </c>
      <c r="F63" s="628" t="str">
        <f>IF(基本情報入力シート!G85="","",基本情報入力シート!G85)</f>
        <v/>
      </c>
      <c r="G63" s="628" t="str">
        <f>IF(基本情報入力シート!H85="","",基本情報入力シート!H85)</f>
        <v/>
      </c>
      <c r="H63" s="628" t="str">
        <f>IF(基本情報入力シート!I85="","",基本情報入力シート!I85)</f>
        <v/>
      </c>
      <c r="I63" s="628" t="str">
        <f>IF(基本情報入力シート!J85="","",基本情報入力シート!J85)</f>
        <v/>
      </c>
      <c r="J63" s="628" t="str">
        <f>IF(基本情報入力シート!K85="","",基本情報入力シート!K85)</f>
        <v/>
      </c>
      <c r="K63" s="629" t="str">
        <f>IF(基本情報入力シート!L85="","",基本情報入力シート!L85)</f>
        <v/>
      </c>
      <c r="L63" s="630" t="str">
        <f>IF(基本情報入力シート!M85="","",基本情報入力シート!M85)</f>
        <v/>
      </c>
      <c r="M63" s="630" t="str">
        <f>IF(基本情報入力シート!R85="","",基本情報入力シート!R85)</f>
        <v/>
      </c>
      <c r="N63" s="630" t="str">
        <f>IF(基本情報入力シート!W85="","",基本情報入力シート!W85)</f>
        <v/>
      </c>
      <c r="O63" s="625" t="str">
        <f>IF(基本情報入力シート!X85="","",基本情報入力シート!X85)</f>
        <v/>
      </c>
      <c r="P63" s="631" t="str">
        <f>IF(基本情報入力シート!Y85="","",基本情報入力シート!Y85)</f>
        <v/>
      </c>
      <c r="Q63" s="713"/>
      <c r="R63" s="450" t="str">
        <f>IF(基本情報入力シート!AB85="","",基本情報入力シート!AB85)</f>
        <v/>
      </c>
      <c r="S63" s="714"/>
      <c r="T63" s="632" t="str">
        <f>IF(P63="","",VLOOKUP(P63,【参考】数式用!$J$2:$L$34,3,FALSE))</f>
        <v/>
      </c>
      <c r="U63" s="633" t="s">
        <v>143</v>
      </c>
      <c r="V63" s="715"/>
      <c r="W63" s="634" t="s">
        <v>144</v>
      </c>
      <c r="X63" s="715"/>
      <c r="Y63" s="635" t="s">
        <v>145</v>
      </c>
      <c r="Z63" s="716"/>
      <c r="AA63" s="636" t="s">
        <v>144</v>
      </c>
      <c r="AB63" s="715"/>
      <c r="AC63" s="636" t="s">
        <v>146</v>
      </c>
      <c r="AD63" s="637" t="s">
        <v>147</v>
      </c>
      <c r="AE63" s="768" t="str">
        <f t="shared" si="0"/>
        <v/>
      </c>
      <c r="AF63" s="640" t="s">
        <v>148</v>
      </c>
      <c r="AG63" s="639" t="str">
        <f t="shared" si="1"/>
        <v/>
      </c>
      <c r="AH63" s="773"/>
      <c r="AI63" s="774"/>
      <c r="AJ63" s="773"/>
      <c r="AK63" s="774"/>
    </row>
    <row r="64" spans="1:37" ht="36.75" customHeight="1">
      <c r="A64" s="625">
        <f t="shared" si="2"/>
        <v>53</v>
      </c>
      <c r="B64" s="626" t="str">
        <f>IF(基本情報入力シート!C86="","",基本情報入力シート!C86)</f>
        <v/>
      </c>
      <c r="C64" s="627" t="str">
        <f>IF(基本情報入力シート!D86="","",基本情報入力シート!D86)</f>
        <v/>
      </c>
      <c r="D64" s="628" t="str">
        <f>IF(基本情報入力シート!E86="","",基本情報入力シート!E86)</f>
        <v/>
      </c>
      <c r="E64" s="628" t="str">
        <f>IF(基本情報入力シート!F86="","",基本情報入力シート!F86)</f>
        <v/>
      </c>
      <c r="F64" s="628" t="str">
        <f>IF(基本情報入力シート!G86="","",基本情報入力シート!G86)</f>
        <v/>
      </c>
      <c r="G64" s="628" t="str">
        <f>IF(基本情報入力シート!H86="","",基本情報入力シート!H86)</f>
        <v/>
      </c>
      <c r="H64" s="628" t="str">
        <f>IF(基本情報入力シート!I86="","",基本情報入力シート!I86)</f>
        <v/>
      </c>
      <c r="I64" s="628" t="str">
        <f>IF(基本情報入力シート!J86="","",基本情報入力シート!J86)</f>
        <v/>
      </c>
      <c r="J64" s="628" t="str">
        <f>IF(基本情報入力シート!K86="","",基本情報入力シート!K86)</f>
        <v/>
      </c>
      <c r="K64" s="629" t="str">
        <f>IF(基本情報入力シート!L86="","",基本情報入力シート!L86)</f>
        <v/>
      </c>
      <c r="L64" s="630" t="str">
        <f>IF(基本情報入力シート!M86="","",基本情報入力シート!M86)</f>
        <v/>
      </c>
      <c r="M64" s="630" t="str">
        <f>IF(基本情報入力シート!R86="","",基本情報入力シート!R86)</f>
        <v/>
      </c>
      <c r="N64" s="630" t="str">
        <f>IF(基本情報入力シート!W86="","",基本情報入力シート!W86)</f>
        <v/>
      </c>
      <c r="O64" s="625" t="str">
        <f>IF(基本情報入力シート!X86="","",基本情報入力シート!X86)</f>
        <v/>
      </c>
      <c r="P64" s="631" t="str">
        <f>IF(基本情報入力シート!Y86="","",基本情報入力シート!Y86)</f>
        <v/>
      </c>
      <c r="Q64" s="713"/>
      <c r="R64" s="450" t="str">
        <f>IF(基本情報入力シート!AB86="","",基本情報入力シート!AB86)</f>
        <v/>
      </c>
      <c r="S64" s="714"/>
      <c r="T64" s="632" t="str">
        <f>IF(P64="","",VLOOKUP(P64,【参考】数式用!$J$2:$L$34,3,FALSE))</f>
        <v/>
      </c>
      <c r="U64" s="633" t="s">
        <v>143</v>
      </c>
      <c r="V64" s="715"/>
      <c r="W64" s="634" t="s">
        <v>144</v>
      </c>
      <c r="X64" s="715"/>
      <c r="Y64" s="635" t="s">
        <v>145</v>
      </c>
      <c r="Z64" s="716"/>
      <c r="AA64" s="636" t="s">
        <v>144</v>
      </c>
      <c r="AB64" s="715"/>
      <c r="AC64" s="636" t="s">
        <v>146</v>
      </c>
      <c r="AD64" s="637" t="s">
        <v>147</v>
      </c>
      <c r="AE64" s="768" t="str">
        <f t="shared" si="0"/>
        <v/>
      </c>
      <c r="AF64" s="640" t="s">
        <v>148</v>
      </c>
      <c r="AG64" s="639" t="str">
        <f t="shared" si="1"/>
        <v/>
      </c>
      <c r="AH64" s="773"/>
      <c r="AI64" s="774"/>
      <c r="AJ64" s="773"/>
      <c r="AK64" s="774"/>
    </row>
    <row r="65" spans="1:37" ht="36.75" customHeight="1">
      <c r="A65" s="625">
        <f t="shared" si="2"/>
        <v>54</v>
      </c>
      <c r="B65" s="626" t="str">
        <f>IF(基本情報入力シート!C87="","",基本情報入力シート!C87)</f>
        <v/>
      </c>
      <c r="C65" s="627" t="str">
        <f>IF(基本情報入力シート!D87="","",基本情報入力シート!D87)</f>
        <v/>
      </c>
      <c r="D65" s="628" t="str">
        <f>IF(基本情報入力シート!E87="","",基本情報入力シート!E87)</f>
        <v/>
      </c>
      <c r="E65" s="628" t="str">
        <f>IF(基本情報入力シート!F87="","",基本情報入力シート!F87)</f>
        <v/>
      </c>
      <c r="F65" s="628" t="str">
        <f>IF(基本情報入力シート!G87="","",基本情報入力シート!G87)</f>
        <v/>
      </c>
      <c r="G65" s="628" t="str">
        <f>IF(基本情報入力シート!H87="","",基本情報入力シート!H87)</f>
        <v/>
      </c>
      <c r="H65" s="628" t="str">
        <f>IF(基本情報入力シート!I87="","",基本情報入力シート!I87)</f>
        <v/>
      </c>
      <c r="I65" s="628" t="str">
        <f>IF(基本情報入力シート!J87="","",基本情報入力シート!J87)</f>
        <v/>
      </c>
      <c r="J65" s="628" t="str">
        <f>IF(基本情報入力シート!K87="","",基本情報入力シート!K87)</f>
        <v/>
      </c>
      <c r="K65" s="629" t="str">
        <f>IF(基本情報入力シート!L87="","",基本情報入力シート!L87)</f>
        <v/>
      </c>
      <c r="L65" s="630" t="str">
        <f>IF(基本情報入力シート!M87="","",基本情報入力シート!M87)</f>
        <v/>
      </c>
      <c r="M65" s="630" t="str">
        <f>IF(基本情報入力シート!R87="","",基本情報入力シート!R87)</f>
        <v/>
      </c>
      <c r="N65" s="630" t="str">
        <f>IF(基本情報入力シート!W87="","",基本情報入力シート!W87)</f>
        <v/>
      </c>
      <c r="O65" s="625" t="str">
        <f>IF(基本情報入力シート!X87="","",基本情報入力シート!X87)</f>
        <v/>
      </c>
      <c r="P65" s="631" t="str">
        <f>IF(基本情報入力シート!Y87="","",基本情報入力シート!Y87)</f>
        <v/>
      </c>
      <c r="Q65" s="713"/>
      <c r="R65" s="450" t="str">
        <f>IF(基本情報入力シート!AB87="","",基本情報入力シート!AB87)</f>
        <v/>
      </c>
      <c r="S65" s="714"/>
      <c r="T65" s="632" t="str">
        <f>IF(P65="","",VLOOKUP(P65,【参考】数式用!$J$2:$L$34,3,FALSE))</f>
        <v/>
      </c>
      <c r="U65" s="633" t="s">
        <v>143</v>
      </c>
      <c r="V65" s="715"/>
      <c r="W65" s="634" t="s">
        <v>144</v>
      </c>
      <c r="X65" s="715"/>
      <c r="Y65" s="635" t="s">
        <v>145</v>
      </c>
      <c r="Z65" s="716"/>
      <c r="AA65" s="636" t="s">
        <v>144</v>
      </c>
      <c r="AB65" s="715"/>
      <c r="AC65" s="636" t="s">
        <v>146</v>
      </c>
      <c r="AD65" s="637" t="s">
        <v>147</v>
      </c>
      <c r="AE65" s="768" t="str">
        <f t="shared" si="0"/>
        <v/>
      </c>
      <c r="AF65" s="640" t="s">
        <v>148</v>
      </c>
      <c r="AG65" s="639" t="str">
        <f t="shared" si="1"/>
        <v/>
      </c>
      <c r="AH65" s="773"/>
      <c r="AI65" s="774"/>
      <c r="AJ65" s="773"/>
      <c r="AK65" s="774"/>
    </row>
    <row r="66" spans="1:37" ht="36.75" customHeight="1">
      <c r="A66" s="625">
        <f t="shared" si="2"/>
        <v>55</v>
      </c>
      <c r="B66" s="626" t="str">
        <f>IF(基本情報入力シート!C88="","",基本情報入力シート!C88)</f>
        <v/>
      </c>
      <c r="C66" s="627" t="str">
        <f>IF(基本情報入力シート!D88="","",基本情報入力シート!D88)</f>
        <v/>
      </c>
      <c r="D66" s="628" t="str">
        <f>IF(基本情報入力シート!E88="","",基本情報入力シート!E88)</f>
        <v/>
      </c>
      <c r="E66" s="628" t="str">
        <f>IF(基本情報入力シート!F88="","",基本情報入力シート!F88)</f>
        <v/>
      </c>
      <c r="F66" s="628" t="str">
        <f>IF(基本情報入力シート!G88="","",基本情報入力シート!G88)</f>
        <v/>
      </c>
      <c r="G66" s="628" t="str">
        <f>IF(基本情報入力シート!H88="","",基本情報入力シート!H88)</f>
        <v/>
      </c>
      <c r="H66" s="628" t="str">
        <f>IF(基本情報入力シート!I88="","",基本情報入力シート!I88)</f>
        <v/>
      </c>
      <c r="I66" s="628" t="str">
        <f>IF(基本情報入力シート!J88="","",基本情報入力シート!J88)</f>
        <v/>
      </c>
      <c r="J66" s="628" t="str">
        <f>IF(基本情報入力シート!K88="","",基本情報入力シート!K88)</f>
        <v/>
      </c>
      <c r="K66" s="629" t="str">
        <f>IF(基本情報入力シート!L88="","",基本情報入力シート!L88)</f>
        <v/>
      </c>
      <c r="L66" s="630" t="str">
        <f>IF(基本情報入力シート!M88="","",基本情報入力シート!M88)</f>
        <v/>
      </c>
      <c r="M66" s="630" t="str">
        <f>IF(基本情報入力シート!R88="","",基本情報入力シート!R88)</f>
        <v/>
      </c>
      <c r="N66" s="630" t="str">
        <f>IF(基本情報入力シート!W88="","",基本情報入力シート!W88)</f>
        <v/>
      </c>
      <c r="O66" s="625" t="str">
        <f>IF(基本情報入力シート!X88="","",基本情報入力シート!X88)</f>
        <v/>
      </c>
      <c r="P66" s="631" t="str">
        <f>IF(基本情報入力シート!Y88="","",基本情報入力シート!Y88)</f>
        <v/>
      </c>
      <c r="Q66" s="713"/>
      <c r="R66" s="450" t="str">
        <f>IF(基本情報入力シート!AB88="","",基本情報入力シート!AB88)</f>
        <v/>
      </c>
      <c r="S66" s="714"/>
      <c r="T66" s="632" t="str">
        <f>IF(P66="","",VLOOKUP(P66,【参考】数式用!$J$2:$L$34,3,FALSE))</f>
        <v/>
      </c>
      <c r="U66" s="633" t="s">
        <v>143</v>
      </c>
      <c r="V66" s="715"/>
      <c r="W66" s="634" t="s">
        <v>144</v>
      </c>
      <c r="X66" s="715"/>
      <c r="Y66" s="635" t="s">
        <v>145</v>
      </c>
      <c r="Z66" s="716"/>
      <c r="AA66" s="636" t="s">
        <v>144</v>
      </c>
      <c r="AB66" s="715"/>
      <c r="AC66" s="636" t="s">
        <v>146</v>
      </c>
      <c r="AD66" s="637" t="s">
        <v>147</v>
      </c>
      <c r="AE66" s="768" t="str">
        <f t="shared" si="0"/>
        <v/>
      </c>
      <c r="AF66" s="640" t="s">
        <v>148</v>
      </c>
      <c r="AG66" s="639" t="str">
        <f t="shared" si="1"/>
        <v/>
      </c>
      <c r="AH66" s="773"/>
      <c r="AI66" s="774"/>
      <c r="AJ66" s="773"/>
      <c r="AK66" s="774"/>
    </row>
    <row r="67" spans="1:37" ht="36.75" customHeight="1">
      <c r="A67" s="625">
        <f t="shared" si="2"/>
        <v>56</v>
      </c>
      <c r="B67" s="626" t="str">
        <f>IF(基本情報入力シート!C89="","",基本情報入力シート!C89)</f>
        <v/>
      </c>
      <c r="C67" s="627" t="str">
        <f>IF(基本情報入力シート!D89="","",基本情報入力シート!D89)</f>
        <v/>
      </c>
      <c r="D67" s="628" t="str">
        <f>IF(基本情報入力シート!E89="","",基本情報入力シート!E89)</f>
        <v/>
      </c>
      <c r="E67" s="628" t="str">
        <f>IF(基本情報入力シート!F89="","",基本情報入力シート!F89)</f>
        <v/>
      </c>
      <c r="F67" s="628" t="str">
        <f>IF(基本情報入力シート!G89="","",基本情報入力シート!G89)</f>
        <v/>
      </c>
      <c r="G67" s="628" t="str">
        <f>IF(基本情報入力シート!H89="","",基本情報入力シート!H89)</f>
        <v/>
      </c>
      <c r="H67" s="628" t="str">
        <f>IF(基本情報入力シート!I89="","",基本情報入力シート!I89)</f>
        <v/>
      </c>
      <c r="I67" s="628" t="str">
        <f>IF(基本情報入力シート!J89="","",基本情報入力シート!J89)</f>
        <v/>
      </c>
      <c r="J67" s="628" t="str">
        <f>IF(基本情報入力シート!K89="","",基本情報入力シート!K89)</f>
        <v/>
      </c>
      <c r="K67" s="629" t="str">
        <f>IF(基本情報入力シート!L89="","",基本情報入力シート!L89)</f>
        <v/>
      </c>
      <c r="L67" s="630" t="str">
        <f>IF(基本情報入力シート!M89="","",基本情報入力シート!M89)</f>
        <v/>
      </c>
      <c r="M67" s="630" t="str">
        <f>IF(基本情報入力シート!R89="","",基本情報入力シート!R89)</f>
        <v/>
      </c>
      <c r="N67" s="630" t="str">
        <f>IF(基本情報入力シート!W89="","",基本情報入力シート!W89)</f>
        <v/>
      </c>
      <c r="O67" s="625" t="str">
        <f>IF(基本情報入力シート!X89="","",基本情報入力シート!X89)</f>
        <v/>
      </c>
      <c r="P67" s="631" t="str">
        <f>IF(基本情報入力シート!Y89="","",基本情報入力シート!Y89)</f>
        <v/>
      </c>
      <c r="Q67" s="713"/>
      <c r="R67" s="450" t="str">
        <f>IF(基本情報入力シート!AB89="","",基本情報入力シート!AB89)</f>
        <v/>
      </c>
      <c r="S67" s="714"/>
      <c r="T67" s="632" t="str">
        <f>IF(P67="","",VLOOKUP(P67,【参考】数式用!$J$2:$L$34,3,FALSE))</f>
        <v/>
      </c>
      <c r="U67" s="633" t="s">
        <v>143</v>
      </c>
      <c r="V67" s="715"/>
      <c r="W67" s="634" t="s">
        <v>144</v>
      </c>
      <c r="X67" s="715"/>
      <c r="Y67" s="635" t="s">
        <v>145</v>
      </c>
      <c r="Z67" s="716"/>
      <c r="AA67" s="636" t="s">
        <v>144</v>
      </c>
      <c r="AB67" s="715"/>
      <c r="AC67" s="636" t="s">
        <v>146</v>
      </c>
      <c r="AD67" s="637" t="s">
        <v>147</v>
      </c>
      <c r="AE67" s="768" t="str">
        <f t="shared" si="0"/>
        <v/>
      </c>
      <c r="AF67" s="640" t="s">
        <v>148</v>
      </c>
      <c r="AG67" s="639" t="str">
        <f t="shared" si="1"/>
        <v/>
      </c>
      <c r="AH67" s="773"/>
      <c r="AI67" s="774"/>
      <c r="AJ67" s="773"/>
      <c r="AK67" s="774"/>
    </row>
    <row r="68" spans="1:37" ht="36.75" customHeight="1">
      <c r="A68" s="625">
        <f t="shared" si="2"/>
        <v>57</v>
      </c>
      <c r="B68" s="626" t="str">
        <f>IF(基本情報入力シート!C90="","",基本情報入力シート!C90)</f>
        <v/>
      </c>
      <c r="C68" s="627" t="str">
        <f>IF(基本情報入力シート!D90="","",基本情報入力シート!D90)</f>
        <v/>
      </c>
      <c r="D68" s="628" t="str">
        <f>IF(基本情報入力シート!E90="","",基本情報入力シート!E90)</f>
        <v/>
      </c>
      <c r="E68" s="628" t="str">
        <f>IF(基本情報入力シート!F90="","",基本情報入力シート!F90)</f>
        <v/>
      </c>
      <c r="F68" s="628" t="str">
        <f>IF(基本情報入力シート!G90="","",基本情報入力シート!G90)</f>
        <v/>
      </c>
      <c r="G68" s="628" t="str">
        <f>IF(基本情報入力シート!H90="","",基本情報入力シート!H90)</f>
        <v/>
      </c>
      <c r="H68" s="628" t="str">
        <f>IF(基本情報入力シート!I90="","",基本情報入力シート!I90)</f>
        <v/>
      </c>
      <c r="I68" s="628" t="str">
        <f>IF(基本情報入力シート!J90="","",基本情報入力シート!J90)</f>
        <v/>
      </c>
      <c r="J68" s="628" t="str">
        <f>IF(基本情報入力シート!K90="","",基本情報入力シート!K90)</f>
        <v/>
      </c>
      <c r="K68" s="629" t="str">
        <f>IF(基本情報入力シート!L90="","",基本情報入力シート!L90)</f>
        <v/>
      </c>
      <c r="L68" s="630" t="str">
        <f>IF(基本情報入力シート!M90="","",基本情報入力シート!M90)</f>
        <v/>
      </c>
      <c r="M68" s="630" t="str">
        <f>IF(基本情報入力シート!R90="","",基本情報入力シート!R90)</f>
        <v/>
      </c>
      <c r="N68" s="630" t="str">
        <f>IF(基本情報入力シート!W90="","",基本情報入力シート!W90)</f>
        <v/>
      </c>
      <c r="O68" s="625" t="str">
        <f>IF(基本情報入力シート!X90="","",基本情報入力シート!X90)</f>
        <v/>
      </c>
      <c r="P68" s="631" t="str">
        <f>IF(基本情報入力シート!Y90="","",基本情報入力シート!Y90)</f>
        <v/>
      </c>
      <c r="Q68" s="713"/>
      <c r="R68" s="450" t="str">
        <f>IF(基本情報入力シート!AB90="","",基本情報入力シート!AB90)</f>
        <v/>
      </c>
      <c r="S68" s="714"/>
      <c r="T68" s="632" t="str">
        <f>IF(P68="","",VLOOKUP(P68,【参考】数式用!$J$2:$L$34,3,FALSE))</f>
        <v/>
      </c>
      <c r="U68" s="633" t="s">
        <v>143</v>
      </c>
      <c r="V68" s="715"/>
      <c r="W68" s="634" t="s">
        <v>144</v>
      </c>
      <c r="X68" s="715"/>
      <c r="Y68" s="635" t="s">
        <v>145</v>
      </c>
      <c r="Z68" s="716"/>
      <c r="AA68" s="636" t="s">
        <v>144</v>
      </c>
      <c r="AB68" s="715"/>
      <c r="AC68" s="636" t="s">
        <v>146</v>
      </c>
      <c r="AD68" s="637" t="s">
        <v>147</v>
      </c>
      <c r="AE68" s="768" t="str">
        <f t="shared" si="0"/>
        <v/>
      </c>
      <c r="AF68" s="640" t="s">
        <v>148</v>
      </c>
      <c r="AG68" s="639" t="str">
        <f t="shared" si="1"/>
        <v/>
      </c>
      <c r="AH68" s="773"/>
      <c r="AI68" s="774"/>
      <c r="AJ68" s="773"/>
      <c r="AK68" s="774"/>
    </row>
    <row r="69" spans="1:37" ht="36.75" customHeight="1">
      <c r="A69" s="625">
        <f t="shared" si="2"/>
        <v>58</v>
      </c>
      <c r="B69" s="626" t="str">
        <f>IF(基本情報入力シート!C91="","",基本情報入力シート!C91)</f>
        <v/>
      </c>
      <c r="C69" s="627" t="str">
        <f>IF(基本情報入力シート!D91="","",基本情報入力シート!D91)</f>
        <v/>
      </c>
      <c r="D69" s="628" t="str">
        <f>IF(基本情報入力シート!E91="","",基本情報入力シート!E91)</f>
        <v/>
      </c>
      <c r="E69" s="628" t="str">
        <f>IF(基本情報入力シート!F91="","",基本情報入力シート!F91)</f>
        <v/>
      </c>
      <c r="F69" s="628" t="str">
        <f>IF(基本情報入力シート!G91="","",基本情報入力シート!G91)</f>
        <v/>
      </c>
      <c r="G69" s="628" t="str">
        <f>IF(基本情報入力シート!H91="","",基本情報入力シート!H91)</f>
        <v/>
      </c>
      <c r="H69" s="628" t="str">
        <f>IF(基本情報入力シート!I91="","",基本情報入力シート!I91)</f>
        <v/>
      </c>
      <c r="I69" s="628" t="str">
        <f>IF(基本情報入力シート!J91="","",基本情報入力シート!J91)</f>
        <v/>
      </c>
      <c r="J69" s="628" t="str">
        <f>IF(基本情報入力シート!K91="","",基本情報入力シート!K91)</f>
        <v/>
      </c>
      <c r="K69" s="629" t="str">
        <f>IF(基本情報入力シート!L91="","",基本情報入力シート!L91)</f>
        <v/>
      </c>
      <c r="L69" s="630" t="str">
        <f>IF(基本情報入力シート!M91="","",基本情報入力シート!M91)</f>
        <v/>
      </c>
      <c r="M69" s="630" t="str">
        <f>IF(基本情報入力シート!R91="","",基本情報入力シート!R91)</f>
        <v/>
      </c>
      <c r="N69" s="630" t="str">
        <f>IF(基本情報入力シート!W91="","",基本情報入力シート!W91)</f>
        <v/>
      </c>
      <c r="O69" s="625" t="str">
        <f>IF(基本情報入力シート!X91="","",基本情報入力シート!X91)</f>
        <v/>
      </c>
      <c r="P69" s="631" t="str">
        <f>IF(基本情報入力シート!Y91="","",基本情報入力シート!Y91)</f>
        <v/>
      </c>
      <c r="Q69" s="713"/>
      <c r="R69" s="450" t="str">
        <f>IF(基本情報入力シート!AB91="","",基本情報入力シート!AB91)</f>
        <v/>
      </c>
      <c r="S69" s="714"/>
      <c r="T69" s="632" t="str">
        <f>IF(P69="","",VLOOKUP(P69,【参考】数式用!$J$2:$L$34,3,FALSE))</f>
        <v/>
      </c>
      <c r="U69" s="633" t="s">
        <v>143</v>
      </c>
      <c r="V69" s="715"/>
      <c r="W69" s="634" t="s">
        <v>144</v>
      </c>
      <c r="X69" s="715"/>
      <c r="Y69" s="635" t="s">
        <v>145</v>
      </c>
      <c r="Z69" s="716"/>
      <c r="AA69" s="636" t="s">
        <v>144</v>
      </c>
      <c r="AB69" s="715"/>
      <c r="AC69" s="636" t="s">
        <v>146</v>
      </c>
      <c r="AD69" s="637" t="s">
        <v>147</v>
      </c>
      <c r="AE69" s="768" t="str">
        <f t="shared" si="0"/>
        <v/>
      </c>
      <c r="AF69" s="640" t="s">
        <v>148</v>
      </c>
      <c r="AG69" s="639" t="str">
        <f t="shared" si="1"/>
        <v/>
      </c>
      <c r="AH69" s="773"/>
      <c r="AI69" s="774"/>
      <c r="AJ69" s="773"/>
      <c r="AK69" s="774"/>
    </row>
    <row r="70" spans="1:37" ht="36.75" customHeight="1">
      <c r="A70" s="625">
        <f t="shared" si="2"/>
        <v>59</v>
      </c>
      <c r="B70" s="626" t="str">
        <f>IF(基本情報入力シート!C92="","",基本情報入力シート!C92)</f>
        <v/>
      </c>
      <c r="C70" s="627" t="str">
        <f>IF(基本情報入力シート!D92="","",基本情報入力シート!D92)</f>
        <v/>
      </c>
      <c r="D70" s="628" t="str">
        <f>IF(基本情報入力シート!E92="","",基本情報入力シート!E92)</f>
        <v/>
      </c>
      <c r="E70" s="628" t="str">
        <f>IF(基本情報入力シート!F92="","",基本情報入力シート!F92)</f>
        <v/>
      </c>
      <c r="F70" s="628" t="str">
        <f>IF(基本情報入力シート!G92="","",基本情報入力シート!G92)</f>
        <v/>
      </c>
      <c r="G70" s="628" t="str">
        <f>IF(基本情報入力シート!H92="","",基本情報入力シート!H92)</f>
        <v/>
      </c>
      <c r="H70" s="628" t="str">
        <f>IF(基本情報入力シート!I92="","",基本情報入力シート!I92)</f>
        <v/>
      </c>
      <c r="I70" s="628" t="str">
        <f>IF(基本情報入力シート!J92="","",基本情報入力シート!J92)</f>
        <v/>
      </c>
      <c r="J70" s="628" t="str">
        <f>IF(基本情報入力シート!K92="","",基本情報入力シート!K92)</f>
        <v/>
      </c>
      <c r="K70" s="629" t="str">
        <f>IF(基本情報入力シート!L92="","",基本情報入力シート!L92)</f>
        <v/>
      </c>
      <c r="L70" s="630" t="str">
        <f>IF(基本情報入力シート!M92="","",基本情報入力シート!M92)</f>
        <v/>
      </c>
      <c r="M70" s="630" t="str">
        <f>IF(基本情報入力シート!R92="","",基本情報入力シート!R92)</f>
        <v/>
      </c>
      <c r="N70" s="630" t="str">
        <f>IF(基本情報入力シート!W92="","",基本情報入力シート!W92)</f>
        <v/>
      </c>
      <c r="O70" s="625" t="str">
        <f>IF(基本情報入力シート!X92="","",基本情報入力シート!X92)</f>
        <v/>
      </c>
      <c r="P70" s="631" t="str">
        <f>IF(基本情報入力シート!Y92="","",基本情報入力シート!Y92)</f>
        <v/>
      </c>
      <c r="Q70" s="713"/>
      <c r="R70" s="450" t="str">
        <f>IF(基本情報入力シート!AB92="","",基本情報入力シート!AB92)</f>
        <v/>
      </c>
      <c r="S70" s="714"/>
      <c r="T70" s="632" t="str">
        <f>IF(P70="","",VLOOKUP(P70,【参考】数式用!$J$2:$L$34,3,FALSE))</f>
        <v/>
      </c>
      <c r="U70" s="633" t="s">
        <v>143</v>
      </c>
      <c r="V70" s="715"/>
      <c r="W70" s="634" t="s">
        <v>144</v>
      </c>
      <c r="X70" s="715"/>
      <c r="Y70" s="635" t="s">
        <v>145</v>
      </c>
      <c r="Z70" s="716"/>
      <c r="AA70" s="636" t="s">
        <v>144</v>
      </c>
      <c r="AB70" s="715"/>
      <c r="AC70" s="636" t="s">
        <v>146</v>
      </c>
      <c r="AD70" s="637" t="s">
        <v>147</v>
      </c>
      <c r="AE70" s="768" t="str">
        <f t="shared" si="0"/>
        <v/>
      </c>
      <c r="AF70" s="640" t="s">
        <v>148</v>
      </c>
      <c r="AG70" s="639" t="str">
        <f t="shared" si="1"/>
        <v/>
      </c>
      <c r="AH70" s="773"/>
      <c r="AI70" s="774"/>
      <c r="AJ70" s="773"/>
      <c r="AK70" s="774"/>
    </row>
    <row r="71" spans="1:37" ht="36.75" customHeight="1">
      <c r="A71" s="625">
        <f t="shared" si="2"/>
        <v>60</v>
      </c>
      <c r="B71" s="626" t="str">
        <f>IF(基本情報入力シート!C93="","",基本情報入力シート!C93)</f>
        <v/>
      </c>
      <c r="C71" s="627" t="str">
        <f>IF(基本情報入力シート!D93="","",基本情報入力シート!D93)</f>
        <v/>
      </c>
      <c r="D71" s="628" t="str">
        <f>IF(基本情報入力シート!E93="","",基本情報入力シート!E93)</f>
        <v/>
      </c>
      <c r="E71" s="628" t="str">
        <f>IF(基本情報入力シート!F93="","",基本情報入力シート!F93)</f>
        <v/>
      </c>
      <c r="F71" s="628" t="str">
        <f>IF(基本情報入力シート!G93="","",基本情報入力シート!G93)</f>
        <v/>
      </c>
      <c r="G71" s="628" t="str">
        <f>IF(基本情報入力シート!H93="","",基本情報入力シート!H93)</f>
        <v/>
      </c>
      <c r="H71" s="628" t="str">
        <f>IF(基本情報入力シート!I93="","",基本情報入力シート!I93)</f>
        <v/>
      </c>
      <c r="I71" s="628" t="str">
        <f>IF(基本情報入力シート!J93="","",基本情報入力シート!J93)</f>
        <v/>
      </c>
      <c r="J71" s="628" t="str">
        <f>IF(基本情報入力シート!K93="","",基本情報入力シート!K93)</f>
        <v/>
      </c>
      <c r="K71" s="629" t="str">
        <f>IF(基本情報入力シート!L93="","",基本情報入力シート!L93)</f>
        <v/>
      </c>
      <c r="L71" s="630" t="str">
        <f>IF(基本情報入力シート!M93="","",基本情報入力シート!M93)</f>
        <v/>
      </c>
      <c r="M71" s="630" t="str">
        <f>IF(基本情報入力シート!R93="","",基本情報入力シート!R93)</f>
        <v/>
      </c>
      <c r="N71" s="630" t="str">
        <f>IF(基本情報入力シート!W93="","",基本情報入力シート!W93)</f>
        <v/>
      </c>
      <c r="O71" s="625" t="str">
        <f>IF(基本情報入力シート!X93="","",基本情報入力シート!X93)</f>
        <v/>
      </c>
      <c r="P71" s="631" t="str">
        <f>IF(基本情報入力シート!Y93="","",基本情報入力シート!Y93)</f>
        <v/>
      </c>
      <c r="Q71" s="713"/>
      <c r="R71" s="450" t="str">
        <f>IF(基本情報入力シート!AB93="","",基本情報入力シート!AB93)</f>
        <v/>
      </c>
      <c r="S71" s="714"/>
      <c r="T71" s="632" t="str">
        <f>IF(P71="","",VLOOKUP(P71,【参考】数式用!$J$2:$L$34,3,FALSE))</f>
        <v/>
      </c>
      <c r="U71" s="633" t="s">
        <v>143</v>
      </c>
      <c r="V71" s="715"/>
      <c r="W71" s="634" t="s">
        <v>144</v>
      </c>
      <c r="X71" s="715"/>
      <c r="Y71" s="635" t="s">
        <v>145</v>
      </c>
      <c r="Z71" s="716"/>
      <c r="AA71" s="636" t="s">
        <v>144</v>
      </c>
      <c r="AB71" s="715"/>
      <c r="AC71" s="636" t="s">
        <v>146</v>
      </c>
      <c r="AD71" s="637" t="s">
        <v>147</v>
      </c>
      <c r="AE71" s="768" t="str">
        <f t="shared" si="0"/>
        <v/>
      </c>
      <c r="AF71" s="640" t="s">
        <v>148</v>
      </c>
      <c r="AG71" s="639" t="str">
        <f t="shared" si="1"/>
        <v/>
      </c>
      <c r="AH71" s="773"/>
      <c r="AI71" s="774"/>
      <c r="AJ71" s="773"/>
      <c r="AK71" s="774"/>
    </row>
    <row r="72" spans="1:37" ht="36.75" customHeight="1">
      <c r="A72" s="625">
        <f t="shared" si="2"/>
        <v>61</v>
      </c>
      <c r="B72" s="626" t="str">
        <f>IF(基本情報入力シート!C94="","",基本情報入力シート!C94)</f>
        <v/>
      </c>
      <c r="C72" s="627" t="str">
        <f>IF(基本情報入力シート!D94="","",基本情報入力シート!D94)</f>
        <v/>
      </c>
      <c r="D72" s="628" t="str">
        <f>IF(基本情報入力シート!E94="","",基本情報入力シート!E94)</f>
        <v/>
      </c>
      <c r="E72" s="628" t="str">
        <f>IF(基本情報入力シート!F94="","",基本情報入力シート!F94)</f>
        <v/>
      </c>
      <c r="F72" s="628" t="str">
        <f>IF(基本情報入力シート!G94="","",基本情報入力シート!G94)</f>
        <v/>
      </c>
      <c r="G72" s="628" t="str">
        <f>IF(基本情報入力シート!H94="","",基本情報入力シート!H94)</f>
        <v/>
      </c>
      <c r="H72" s="628" t="str">
        <f>IF(基本情報入力シート!I94="","",基本情報入力シート!I94)</f>
        <v/>
      </c>
      <c r="I72" s="628" t="str">
        <f>IF(基本情報入力シート!J94="","",基本情報入力シート!J94)</f>
        <v/>
      </c>
      <c r="J72" s="628" t="str">
        <f>IF(基本情報入力シート!K94="","",基本情報入力シート!K94)</f>
        <v/>
      </c>
      <c r="K72" s="629" t="str">
        <f>IF(基本情報入力シート!L94="","",基本情報入力シート!L94)</f>
        <v/>
      </c>
      <c r="L72" s="630" t="str">
        <f>IF(基本情報入力シート!M94="","",基本情報入力シート!M94)</f>
        <v/>
      </c>
      <c r="M72" s="630" t="str">
        <f>IF(基本情報入力シート!R94="","",基本情報入力シート!R94)</f>
        <v/>
      </c>
      <c r="N72" s="630" t="str">
        <f>IF(基本情報入力シート!W94="","",基本情報入力シート!W94)</f>
        <v/>
      </c>
      <c r="O72" s="625" t="str">
        <f>IF(基本情報入力シート!X94="","",基本情報入力シート!X94)</f>
        <v/>
      </c>
      <c r="P72" s="631" t="str">
        <f>IF(基本情報入力シート!Y94="","",基本情報入力シート!Y94)</f>
        <v/>
      </c>
      <c r="Q72" s="713"/>
      <c r="R72" s="450" t="str">
        <f>IF(基本情報入力シート!AB94="","",基本情報入力シート!AB94)</f>
        <v/>
      </c>
      <c r="S72" s="714"/>
      <c r="T72" s="632" t="str">
        <f>IF(P72="","",VLOOKUP(P72,【参考】数式用!$J$2:$L$34,3,FALSE))</f>
        <v/>
      </c>
      <c r="U72" s="633" t="s">
        <v>143</v>
      </c>
      <c r="V72" s="715"/>
      <c r="W72" s="634" t="s">
        <v>144</v>
      </c>
      <c r="X72" s="715"/>
      <c r="Y72" s="635" t="s">
        <v>145</v>
      </c>
      <c r="Z72" s="716"/>
      <c r="AA72" s="636" t="s">
        <v>144</v>
      </c>
      <c r="AB72" s="715"/>
      <c r="AC72" s="636" t="s">
        <v>146</v>
      </c>
      <c r="AD72" s="637" t="s">
        <v>147</v>
      </c>
      <c r="AE72" s="768" t="str">
        <f t="shared" si="0"/>
        <v/>
      </c>
      <c r="AF72" s="640" t="s">
        <v>148</v>
      </c>
      <c r="AG72" s="639" t="str">
        <f t="shared" si="1"/>
        <v/>
      </c>
      <c r="AH72" s="773"/>
      <c r="AI72" s="774"/>
      <c r="AJ72" s="773"/>
      <c r="AK72" s="774"/>
    </row>
    <row r="73" spans="1:37" ht="36.75" customHeight="1">
      <c r="A73" s="625">
        <f t="shared" si="2"/>
        <v>62</v>
      </c>
      <c r="B73" s="626" t="str">
        <f>IF(基本情報入力シート!C95="","",基本情報入力シート!C95)</f>
        <v/>
      </c>
      <c r="C73" s="627" t="str">
        <f>IF(基本情報入力シート!D95="","",基本情報入力シート!D95)</f>
        <v/>
      </c>
      <c r="D73" s="628" t="str">
        <f>IF(基本情報入力シート!E95="","",基本情報入力シート!E95)</f>
        <v/>
      </c>
      <c r="E73" s="628" t="str">
        <f>IF(基本情報入力シート!F95="","",基本情報入力シート!F95)</f>
        <v/>
      </c>
      <c r="F73" s="628" t="str">
        <f>IF(基本情報入力シート!G95="","",基本情報入力シート!G95)</f>
        <v/>
      </c>
      <c r="G73" s="628" t="str">
        <f>IF(基本情報入力シート!H95="","",基本情報入力シート!H95)</f>
        <v/>
      </c>
      <c r="H73" s="628" t="str">
        <f>IF(基本情報入力シート!I95="","",基本情報入力シート!I95)</f>
        <v/>
      </c>
      <c r="I73" s="628" t="str">
        <f>IF(基本情報入力シート!J95="","",基本情報入力シート!J95)</f>
        <v/>
      </c>
      <c r="J73" s="628" t="str">
        <f>IF(基本情報入力シート!K95="","",基本情報入力シート!K95)</f>
        <v/>
      </c>
      <c r="K73" s="629" t="str">
        <f>IF(基本情報入力シート!L95="","",基本情報入力シート!L95)</f>
        <v/>
      </c>
      <c r="L73" s="630" t="str">
        <f>IF(基本情報入力シート!M95="","",基本情報入力シート!M95)</f>
        <v/>
      </c>
      <c r="M73" s="630" t="str">
        <f>IF(基本情報入力シート!R95="","",基本情報入力シート!R95)</f>
        <v/>
      </c>
      <c r="N73" s="630" t="str">
        <f>IF(基本情報入力シート!W95="","",基本情報入力シート!W95)</f>
        <v/>
      </c>
      <c r="O73" s="625" t="str">
        <f>IF(基本情報入力シート!X95="","",基本情報入力シート!X95)</f>
        <v/>
      </c>
      <c r="P73" s="631" t="str">
        <f>IF(基本情報入力シート!Y95="","",基本情報入力シート!Y95)</f>
        <v/>
      </c>
      <c r="Q73" s="713"/>
      <c r="R73" s="450" t="str">
        <f>IF(基本情報入力シート!AB95="","",基本情報入力シート!AB95)</f>
        <v/>
      </c>
      <c r="S73" s="714"/>
      <c r="T73" s="632" t="str">
        <f>IF(P73="","",VLOOKUP(P73,【参考】数式用!$J$2:$L$34,3,FALSE))</f>
        <v/>
      </c>
      <c r="U73" s="633" t="s">
        <v>143</v>
      </c>
      <c r="V73" s="715"/>
      <c r="W73" s="634" t="s">
        <v>144</v>
      </c>
      <c r="X73" s="715"/>
      <c r="Y73" s="635" t="s">
        <v>145</v>
      </c>
      <c r="Z73" s="716"/>
      <c r="AA73" s="636" t="s">
        <v>144</v>
      </c>
      <c r="AB73" s="715"/>
      <c r="AC73" s="636" t="s">
        <v>146</v>
      </c>
      <c r="AD73" s="637" t="s">
        <v>147</v>
      </c>
      <c r="AE73" s="768" t="str">
        <f t="shared" si="0"/>
        <v/>
      </c>
      <c r="AF73" s="640" t="s">
        <v>148</v>
      </c>
      <c r="AG73" s="639" t="str">
        <f t="shared" si="1"/>
        <v/>
      </c>
      <c r="AH73" s="773"/>
      <c r="AI73" s="774"/>
      <c r="AJ73" s="773"/>
      <c r="AK73" s="774"/>
    </row>
    <row r="74" spans="1:37" ht="36.75" customHeight="1">
      <c r="A74" s="625">
        <f t="shared" si="2"/>
        <v>63</v>
      </c>
      <c r="B74" s="626" t="str">
        <f>IF(基本情報入力シート!C96="","",基本情報入力シート!C96)</f>
        <v/>
      </c>
      <c r="C74" s="627" t="str">
        <f>IF(基本情報入力シート!D96="","",基本情報入力シート!D96)</f>
        <v/>
      </c>
      <c r="D74" s="628" t="str">
        <f>IF(基本情報入力シート!E96="","",基本情報入力シート!E96)</f>
        <v/>
      </c>
      <c r="E74" s="628" t="str">
        <f>IF(基本情報入力シート!F96="","",基本情報入力シート!F96)</f>
        <v/>
      </c>
      <c r="F74" s="628" t="str">
        <f>IF(基本情報入力シート!G96="","",基本情報入力シート!G96)</f>
        <v/>
      </c>
      <c r="G74" s="628" t="str">
        <f>IF(基本情報入力シート!H96="","",基本情報入力シート!H96)</f>
        <v/>
      </c>
      <c r="H74" s="628" t="str">
        <f>IF(基本情報入力シート!I96="","",基本情報入力シート!I96)</f>
        <v/>
      </c>
      <c r="I74" s="628" t="str">
        <f>IF(基本情報入力シート!J96="","",基本情報入力シート!J96)</f>
        <v/>
      </c>
      <c r="J74" s="628" t="str">
        <f>IF(基本情報入力シート!K96="","",基本情報入力シート!K96)</f>
        <v/>
      </c>
      <c r="K74" s="629" t="str">
        <f>IF(基本情報入力シート!L96="","",基本情報入力シート!L96)</f>
        <v/>
      </c>
      <c r="L74" s="630" t="str">
        <f>IF(基本情報入力シート!M96="","",基本情報入力シート!M96)</f>
        <v/>
      </c>
      <c r="M74" s="630" t="str">
        <f>IF(基本情報入力シート!R96="","",基本情報入力シート!R96)</f>
        <v/>
      </c>
      <c r="N74" s="630" t="str">
        <f>IF(基本情報入力シート!W96="","",基本情報入力シート!W96)</f>
        <v/>
      </c>
      <c r="O74" s="625" t="str">
        <f>IF(基本情報入力シート!X96="","",基本情報入力シート!X96)</f>
        <v/>
      </c>
      <c r="P74" s="631" t="str">
        <f>IF(基本情報入力シート!Y96="","",基本情報入力シート!Y96)</f>
        <v/>
      </c>
      <c r="Q74" s="713"/>
      <c r="R74" s="450" t="str">
        <f>IF(基本情報入力シート!AB96="","",基本情報入力シート!AB96)</f>
        <v/>
      </c>
      <c r="S74" s="714"/>
      <c r="T74" s="632" t="str">
        <f>IF(P74="","",VLOOKUP(P74,【参考】数式用!$J$2:$L$34,3,FALSE))</f>
        <v/>
      </c>
      <c r="U74" s="633" t="s">
        <v>143</v>
      </c>
      <c r="V74" s="715"/>
      <c r="W74" s="634" t="s">
        <v>144</v>
      </c>
      <c r="X74" s="715"/>
      <c r="Y74" s="635" t="s">
        <v>145</v>
      </c>
      <c r="Z74" s="716"/>
      <c r="AA74" s="636" t="s">
        <v>144</v>
      </c>
      <c r="AB74" s="715"/>
      <c r="AC74" s="636" t="s">
        <v>146</v>
      </c>
      <c r="AD74" s="637" t="s">
        <v>147</v>
      </c>
      <c r="AE74" s="768" t="str">
        <f t="shared" si="0"/>
        <v/>
      </c>
      <c r="AF74" s="640" t="s">
        <v>148</v>
      </c>
      <c r="AG74" s="639" t="str">
        <f t="shared" si="1"/>
        <v/>
      </c>
      <c r="AH74" s="773"/>
      <c r="AI74" s="774"/>
      <c r="AJ74" s="773"/>
      <c r="AK74" s="774"/>
    </row>
    <row r="75" spans="1:37" ht="36.75" customHeight="1">
      <c r="A75" s="625">
        <f t="shared" si="2"/>
        <v>64</v>
      </c>
      <c r="B75" s="626" t="str">
        <f>IF(基本情報入力シート!C97="","",基本情報入力シート!C97)</f>
        <v/>
      </c>
      <c r="C75" s="627" t="str">
        <f>IF(基本情報入力シート!D97="","",基本情報入力シート!D97)</f>
        <v/>
      </c>
      <c r="D75" s="628" t="str">
        <f>IF(基本情報入力シート!E97="","",基本情報入力シート!E97)</f>
        <v/>
      </c>
      <c r="E75" s="628" t="str">
        <f>IF(基本情報入力シート!F97="","",基本情報入力シート!F97)</f>
        <v/>
      </c>
      <c r="F75" s="628" t="str">
        <f>IF(基本情報入力シート!G97="","",基本情報入力シート!G97)</f>
        <v/>
      </c>
      <c r="G75" s="628" t="str">
        <f>IF(基本情報入力シート!H97="","",基本情報入力シート!H97)</f>
        <v/>
      </c>
      <c r="H75" s="628" t="str">
        <f>IF(基本情報入力シート!I97="","",基本情報入力シート!I97)</f>
        <v/>
      </c>
      <c r="I75" s="628" t="str">
        <f>IF(基本情報入力シート!J97="","",基本情報入力シート!J97)</f>
        <v/>
      </c>
      <c r="J75" s="628" t="str">
        <f>IF(基本情報入力シート!K97="","",基本情報入力シート!K97)</f>
        <v/>
      </c>
      <c r="K75" s="629" t="str">
        <f>IF(基本情報入力シート!L97="","",基本情報入力シート!L97)</f>
        <v/>
      </c>
      <c r="L75" s="630" t="str">
        <f>IF(基本情報入力シート!M97="","",基本情報入力シート!M97)</f>
        <v/>
      </c>
      <c r="M75" s="630" t="str">
        <f>IF(基本情報入力シート!R97="","",基本情報入力シート!R97)</f>
        <v/>
      </c>
      <c r="N75" s="630" t="str">
        <f>IF(基本情報入力シート!W97="","",基本情報入力シート!W97)</f>
        <v/>
      </c>
      <c r="O75" s="625" t="str">
        <f>IF(基本情報入力シート!X97="","",基本情報入力シート!X97)</f>
        <v/>
      </c>
      <c r="P75" s="631" t="str">
        <f>IF(基本情報入力シート!Y97="","",基本情報入力シート!Y97)</f>
        <v/>
      </c>
      <c r="Q75" s="713"/>
      <c r="R75" s="450" t="str">
        <f>IF(基本情報入力シート!AB97="","",基本情報入力シート!AB97)</f>
        <v/>
      </c>
      <c r="S75" s="714"/>
      <c r="T75" s="632" t="str">
        <f>IF(P75="","",VLOOKUP(P75,【参考】数式用!$J$2:$L$34,3,FALSE))</f>
        <v/>
      </c>
      <c r="U75" s="633" t="s">
        <v>143</v>
      </c>
      <c r="V75" s="715"/>
      <c r="W75" s="634" t="s">
        <v>144</v>
      </c>
      <c r="X75" s="715"/>
      <c r="Y75" s="635" t="s">
        <v>145</v>
      </c>
      <c r="Z75" s="716"/>
      <c r="AA75" s="636" t="s">
        <v>144</v>
      </c>
      <c r="AB75" s="715"/>
      <c r="AC75" s="636" t="s">
        <v>146</v>
      </c>
      <c r="AD75" s="637" t="s">
        <v>147</v>
      </c>
      <c r="AE75" s="768" t="str">
        <f t="shared" si="0"/>
        <v/>
      </c>
      <c r="AF75" s="640" t="s">
        <v>148</v>
      </c>
      <c r="AG75" s="639" t="str">
        <f t="shared" si="1"/>
        <v/>
      </c>
      <c r="AH75" s="773"/>
      <c r="AI75" s="774"/>
      <c r="AJ75" s="773"/>
      <c r="AK75" s="774"/>
    </row>
    <row r="76" spans="1:37" ht="36.75" customHeight="1">
      <c r="A76" s="625">
        <f t="shared" si="2"/>
        <v>65</v>
      </c>
      <c r="B76" s="626" t="str">
        <f>IF(基本情報入力シート!C98="","",基本情報入力シート!C98)</f>
        <v/>
      </c>
      <c r="C76" s="627" t="str">
        <f>IF(基本情報入力シート!D98="","",基本情報入力シート!D98)</f>
        <v/>
      </c>
      <c r="D76" s="628" t="str">
        <f>IF(基本情報入力シート!E98="","",基本情報入力シート!E98)</f>
        <v/>
      </c>
      <c r="E76" s="628" t="str">
        <f>IF(基本情報入力シート!F98="","",基本情報入力シート!F98)</f>
        <v/>
      </c>
      <c r="F76" s="628" t="str">
        <f>IF(基本情報入力シート!G98="","",基本情報入力シート!G98)</f>
        <v/>
      </c>
      <c r="G76" s="628" t="str">
        <f>IF(基本情報入力シート!H98="","",基本情報入力シート!H98)</f>
        <v/>
      </c>
      <c r="H76" s="628" t="str">
        <f>IF(基本情報入力シート!I98="","",基本情報入力シート!I98)</f>
        <v/>
      </c>
      <c r="I76" s="628" t="str">
        <f>IF(基本情報入力シート!J98="","",基本情報入力シート!J98)</f>
        <v/>
      </c>
      <c r="J76" s="628" t="str">
        <f>IF(基本情報入力シート!K98="","",基本情報入力シート!K98)</f>
        <v/>
      </c>
      <c r="K76" s="629" t="str">
        <f>IF(基本情報入力シート!L98="","",基本情報入力シート!L98)</f>
        <v/>
      </c>
      <c r="L76" s="630" t="str">
        <f>IF(基本情報入力シート!M98="","",基本情報入力シート!M98)</f>
        <v/>
      </c>
      <c r="M76" s="630" t="str">
        <f>IF(基本情報入力シート!R98="","",基本情報入力シート!R98)</f>
        <v/>
      </c>
      <c r="N76" s="630" t="str">
        <f>IF(基本情報入力シート!W98="","",基本情報入力シート!W98)</f>
        <v/>
      </c>
      <c r="O76" s="625" t="str">
        <f>IF(基本情報入力シート!X98="","",基本情報入力シート!X98)</f>
        <v/>
      </c>
      <c r="P76" s="631" t="str">
        <f>IF(基本情報入力シート!Y98="","",基本情報入力シート!Y98)</f>
        <v/>
      </c>
      <c r="Q76" s="713"/>
      <c r="R76" s="450" t="str">
        <f>IF(基本情報入力シート!AB98="","",基本情報入力シート!AB98)</f>
        <v/>
      </c>
      <c r="S76" s="714"/>
      <c r="T76" s="632" t="str">
        <f>IF(P76="","",VLOOKUP(P76,【参考】数式用!$J$2:$L$34,3,FALSE))</f>
        <v/>
      </c>
      <c r="U76" s="633" t="s">
        <v>143</v>
      </c>
      <c r="V76" s="715"/>
      <c r="W76" s="634" t="s">
        <v>144</v>
      </c>
      <c r="X76" s="715"/>
      <c r="Y76" s="635" t="s">
        <v>145</v>
      </c>
      <c r="Z76" s="716"/>
      <c r="AA76" s="636" t="s">
        <v>144</v>
      </c>
      <c r="AB76" s="715"/>
      <c r="AC76" s="636" t="s">
        <v>146</v>
      </c>
      <c r="AD76" s="637" t="s">
        <v>147</v>
      </c>
      <c r="AE76" s="768" t="str">
        <f t="shared" si="0"/>
        <v/>
      </c>
      <c r="AF76" s="640" t="s">
        <v>148</v>
      </c>
      <c r="AG76" s="639" t="str">
        <f t="shared" si="1"/>
        <v/>
      </c>
      <c r="AH76" s="773"/>
      <c r="AI76" s="774"/>
      <c r="AJ76" s="773"/>
      <c r="AK76" s="774"/>
    </row>
    <row r="77" spans="1:37" ht="36.75" customHeight="1">
      <c r="A77" s="625">
        <f t="shared" si="2"/>
        <v>66</v>
      </c>
      <c r="B77" s="626" t="str">
        <f>IF(基本情報入力シート!C99="","",基本情報入力シート!C99)</f>
        <v/>
      </c>
      <c r="C77" s="627" t="str">
        <f>IF(基本情報入力シート!D99="","",基本情報入力シート!D99)</f>
        <v/>
      </c>
      <c r="D77" s="628" t="str">
        <f>IF(基本情報入力シート!E99="","",基本情報入力シート!E99)</f>
        <v/>
      </c>
      <c r="E77" s="628" t="str">
        <f>IF(基本情報入力シート!F99="","",基本情報入力シート!F99)</f>
        <v/>
      </c>
      <c r="F77" s="628" t="str">
        <f>IF(基本情報入力シート!G99="","",基本情報入力シート!G99)</f>
        <v/>
      </c>
      <c r="G77" s="628" t="str">
        <f>IF(基本情報入力シート!H99="","",基本情報入力シート!H99)</f>
        <v/>
      </c>
      <c r="H77" s="628" t="str">
        <f>IF(基本情報入力シート!I99="","",基本情報入力シート!I99)</f>
        <v/>
      </c>
      <c r="I77" s="628" t="str">
        <f>IF(基本情報入力シート!J99="","",基本情報入力シート!J99)</f>
        <v/>
      </c>
      <c r="J77" s="628" t="str">
        <f>IF(基本情報入力シート!K99="","",基本情報入力シート!K99)</f>
        <v/>
      </c>
      <c r="K77" s="629" t="str">
        <f>IF(基本情報入力シート!L99="","",基本情報入力シート!L99)</f>
        <v/>
      </c>
      <c r="L77" s="630" t="str">
        <f>IF(基本情報入力シート!M99="","",基本情報入力シート!M99)</f>
        <v/>
      </c>
      <c r="M77" s="630" t="str">
        <f>IF(基本情報入力シート!R99="","",基本情報入力シート!R99)</f>
        <v/>
      </c>
      <c r="N77" s="630" t="str">
        <f>IF(基本情報入力シート!W99="","",基本情報入力シート!W99)</f>
        <v/>
      </c>
      <c r="O77" s="625" t="str">
        <f>IF(基本情報入力シート!X99="","",基本情報入力シート!X99)</f>
        <v/>
      </c>
      <c r="P77" s="631" t="str">
        <f>IF(基本情報入力シート!Y99="","",基本情報入力シート!Y99)</f>
        <v/>
      </c>
      <c r="Q77" s="713"/>
      <c r="R77" s="450" t="str">
        <f>IF(基本情報入力シート!AB99="","",基本情報入力シート!AB99)</f>
        <v/>
      </c>
      <c r="S77" s="714"/>
      <c r="T77" s="632" t="str">
        <f>IF(P77="","",VLOOKUP(P77,【参考】数式用!$J$2:$L$34,3,FALSE))</f>
        <v/>
      </c>
      <c r="U77" s="633" t="s">
        <v>143</v>
      </c>
      <c r="V77" s="715"/>
      <c r="W77" s="634" t="s">
        <v>144</v>
      </c>
      <c r="X77" s="715"/>
      <c r="Y77" s="635" t="s">
        <v>145</v>
      </c>
      <c r="Z77" s="716"/>
      <c r="AA77" s="636" t="s">
        <v>144</v>
      </c>
      <c r="AB77" s="715"/>
      <c r="AC77" s="636" t="s">
        <v>146</v>
      </c>
      <c r="AD77" s="637" t="s">
        <v>147</v>
      </c>
      <c r="AE77" s="768" t="str">
        <f t="shared" ref="AE77:AE111" si="3">IF(V77&gt;=1,(Z77*12+AB77)-(V77*12+X77)+1,"")</f>
        <v/>
      </c>
      <c r="AF77" s="640" t="s">
        <v>148</v>
      </c>
      <c r="AG77" s="639" t="str">
        <f t="shared" ref="AG77:AG111" si="4">IFERROR(ROUNDDOWN(R77*T77,0)*AE77,"")</f>
        <v/>
      </c>
      <c r="AH77" s="773"/>
      <c r="AI77" s="774"/>
      <c r="AJ77" s="773"/>
      <c r="AK77" s="774"/>
    </row>
    <row r="78" spans="1:37" ht="36.75" customHeight="1">
      <c r="A78" s="625">
        <f t="shared" ref="A78:A111" si="5">A77+1</f>
        <v>67</v>
      </c>
      <c r="B78" s="626" t="str">
        <f>IF(基本情報入力シート!C100="","",基本情報入力シート!C100)</f>
        <v/>
      </c>
      <c r="C78" s="627" t="str">
        <f>IF(基本情報入力シート!D100="","",基本情報入力シート!D100)</f>
        <v/>
      </c>
      <c r="D78" s="628" t="str">
        <f>IF(基本情報入力シート!E100="","",基本情報入力シート!E100)</f>
        <v/>
      </c>
      <c r="E78" s="628" t="str">
        <f>IF(基本情報入力シート!F100="","",基本情報入力シート!F100)</f>
        <v/>
      </c>
      <c r="F78" s="628" t="str">
        <f>IF(基本情報入力シート!G100="","",基本情報入力シート!G100)</f>
        <v/>
      </c>
      <c r="G78" s="628" t="str">
        <f>IF(基本情報入力シート!H100="","",基本情報入力シート!H100)</f>
        <v/>
      </c>
      <c r="H78" s="628" t="str">
        <f>IF(基本情報入力シート!I100="","",基本情報入力シート!I100)</f>
        <v/>
      </c>
      <c r="I78" s="628" t="str">
        <f>IF(基本情報入力シート!J100="","",基本情報入力シート!J100)</f>
        <v/>
      </c>
      <c r="J78" s="628" t="str">
        <f>IF(基本情報入力シート!K100="","",基本情報入力シート!K100)</f>
        <v/>
      </c>
      <c r="K78" s="629" t="str">
        <f>IF(基本情報入力シート!L100="","",基本情報入力シート!L100)</f>
        <v/>
      </c>
      <c r="L78" s="630" t="str">
        <f>IF(基本情報入力シート!M100="","",基本情報入力シート!M100)</f>
        <v/>
      </c>
      <c r="M78" s="630" t="str">
        <f>IF(基本情報入力シート!R100="","",基本情報入力シート!R100)</f>
        <v/>
      </c>
      <c r="N78" s="630" t="str">
        <f>IF(基本情報入力シート!W100="","",基本情報入力シート!W100)</f>
        <v/>
      </c>
      <c r="O78" s="625" t="str">
        <f>IF(基本情報入力シート!X100="","",基本情報入力シート!X100)</f>
        <v/>
      </c>
      <c r="P78" s="631" t="str">
        <f>IF(基本情報入力シート!Y100="","",基本情報入力シート!Y100)</f>
        <v/>
      </c>
      <c r="Q78" s="713"/>
      <c r="R78" s="450" t="str">
        <f>IF(基本情報入力シート!AB100="","",基本情報入力シート!AB100)</f>
        <v/>
      </c>
      <c r="S78" s="714"/>
      <c r="T78" s="632" t="str">
        <f>IF(P78="","",VLOOKUP(P78,【参考】数式用!$J$2:$L$34,3,FALSE))</f>
        <v/>
      </c>
      <c r="U78" s="633" t="s">
        <v>143</v>
      </c>
      <c r="V78" s="715"/>
      <c r="W78" s="634" t="s">
        <v>144</v>
      </c>
      <c r="X78" s="715"/>
      <c r="Y78" s="635" t="s">
        <v>145</v>
      </c>
      <c r="Z78" s="716"/>
      <c r="AA78" s="636" t="s">
        <v>144</v>
      </c>
      <c r="AB78" s="715"/>
      <c r="AC78" s="636" t="s">
        <v>146</v>
      </c>
      <c r="AD78" s="637" t="s">
        <v>147</v>
      </c>
      <c r="AE78" s="768" t="str">
        <f t="shared" si="3"/>
        <v/>
      </c>
      <c r="AF78" s="640" t="s">
        <v>148</v>
      </c>
      <c r="AG78" s="639" t="str">
        <f t="shared" si="4"/>
        <v/>
      </c>
      <c r="AH78" s="773"/>
      <c r="AI78" s="774"/>
      <c r="AJ78" s="773"/>
      <c r="AK78" s="774"/>
    </row>
    <row r="79" spans="1:37" ht="36.75" customHeight="1">
      <c r="A79" s="625">
        <f t="shared" si="5"/>
        <v>68</v>
      </c>
      <c r="B79" s="626" t="str">
        <f>IF(基本情報入力シート!C101="","",基本情報入力シート!C101)</f>
        <v/>
      </c>
      <c r="C79" s="627" t="str">
        <f>IF(基本情報入力シート!D101="","",基本情報入力シート!D101)</f>
        <v/>
      </c>
      <c r="D79" s="628" t="str">
        <f>IF(基本情報入力シート!E101="","",基本情報入力シート!E101)</f>
        <v/>
      </c>
      <c r="E79" s="628" t="str">
        <f>IF(基本情報入力シート!F101="","",基本情報入力シート!F101)</f>
        <v/>
      </c>
      <c r="F79" s="628" t="str">
        <f>IF(基本情報入力シート!G101="","",基本情報入力シート!G101)</f>
        <v/>
      </c>
      <c r="G79" s="628" t="str">
        <f>IF(基本情報入力シート!H101="","",基本情報入力シート!H101)</f>
        <v/>
      </c>
      <c r="H79" s="628" t="str">
        <f>IF(基本情報入力シート!I101="","",基本情報入力シート!I101)</f>
        <v/>
      </c>
      <c r="I79" s="628" t="str">
        <f>IF(基本情報入力シート!J101="","",基本情報入力シート!J101)</f>
        <v/>
      </c>
      <c r="J79" s="628" t="str">
        <f>IF(基本情報入力シート!K101="","",基本情報入力シート!K101)</f>
        <v/>
      </c>
      <c r="K79" s="629" t="str">
        <f>IF(基本情報入力シート!L101="","",基本情報入力シート!L101)</f>
        <v/>
      </c>
      <c r="L79" s="630" t="str">
        <f>IF(基本情報入力シート!M101="","",基本情報入力シート!M101)</f>
        <v/>
      </c>
      <c r="M79" s="630" t="str">
        <f>IF(基本情報入力シート!R101="","",基本情報入力シート!R101)</f>
        <v/>
      </c>
      <c r="N79" s="630" t="str">
        <f>IF(基本情報入力シート!W101="","",基本情報入力シート!W101)</f>
        <v/>
      </c>
      <c r="O79" s="625" t="str">
        <f>IF(基本情報入力シート!X101="","",基本情報入力シート!X101)</f>
        <v/>
      </c>
      <c r="P79" s="631" t="str">
        <f>IF(基本情報入力シート!Y101="","",基本情報入力シート!Y101)</f>
        <v/>
      </c>
      <c r="Q79" s="713"/>
      <c r="R79" s="450" t="str">
        <f>IF(基本情報入力シート!AB101="","",基本情報入力シート!AB101)</f>
        <v/>
      </c>
      <c r="S79" s="714"/>
      <c r="T79" s="632" t="str">
        <f>IF(P79="","",VLOOKUP(P79,【参考】数式用!$J$2:$L$34,3,FALSE))</f>
        <v/>
      </c>
      <c r="U79" s="633" t="s">
        <v>143</v>
      </c>
      <c r="V79" s="715"/>
      <c r="W79" s="634" t="s">
        <v>144</v>
      </c>
      <c r="X79" s="715"/>
      <c r="Y79" s="635" t="s">
        <v>145</v>
      </c>
      <c r="Z79" s="716"/>
      <c r="AA79" s="636" t="s">
        <v>144</v>
      </c>
      <c r="AB79" s="715"/>
      <c r="AC79" s="636" t="s">
        <v>146</v>
      </c>
      <c r="AD79" s="637" t="s">
        <v>147</v>
      </c>
      <c r="AE79" s="768" t="str">
        <f t="shared" si="3"/>
        <v/>
      </c>
      <c r="AF79" s="640" t="s">
        <v>148</v>
      </c>
      <c r="AG79" s="639" t="str">
        <f t="shared" si="4"/>
        <v/>
      </c>
      <c r="AH79" s="773"/>
      <c r="AI79" s="774"/>
      <c r="AJ79" s="773"/>
      <c r="AK79" s="774"/>
    </row>
    <row r="80" spans="1:37" ht="36.75" customHeight="1">
      <c r="A80" s="625">
        <f t="shared" si="5"/>
        <v>69</v>
      </c>
      <c r="B80" s="626" t="str">
        <f>IF(基本情報入力シート!C102="","",基本情報入力シート!C102)</f>
        <v/>
      </c>
      <c r="C80" s="627" t="str">
        <f>IF(基本情報入力シート!D102="","",基本情報入力シート!D102)</f>
        <v/>
      </c>
      <c r="D80" s="628" t="str">
        <f>IF(基本情報入力シート!E102="","",基本情報入力シート!E102)</f>
        <v/>
      </c>
      <c r="E80" s="628" t="str">
        <f>IF(基本情報入力シート!F102="","",基本情報入力シート!F102)</f>
        <v/>
      </c>
      <c r="F80" s="628" t="str">
        <f>IF(基本情報入力シート!G102="","",基本情報入力シート!G102)</f>
        <v/>
      </c>
      <c r="G80" s="628" t="str">
        <f>IF(基本情報入力シート!H102="","",基本情報入力シート!H102)</f>
        <v/>
      </c>
      <c r="H80" s="628" t="str">
        <f>IF(基本情報入力シート!I102="","",基本情報入力シート!I102)</f>
        <v/>
      </c>
      <c r="I80" s="628" t="str">
        <f>IF(基本情報入力シート!J102="","",基本情報入力シート!J102)</f>
        <v/>
      </c>
      <c r="J80" s="628" t="str">
        <f>IF(基本情報入力シート!K102="","",基本情報入力シート!K102)</f>
        <v/>
      </c>
      <c r="K80" s="629" t="str">
        <f>IF(基本情報入力シート!L102="","",基本情報入力シート!L102)</f>
        <v/>
      </c>
      <c r="L80" s="630" t="str">
        <f>IF(基本情報入力シート!M102="","",基本情報入力シート!M102)</f>
        <v/>
      </c>
      <c r="M80" s="630" t="str">
        <f>IF(基本情報入力シート!R102="","",基本情報入力シート!R102)</f>
        <v/>
      </c>
      <c r="N80" s="630" t="str">
        <f>IF(基本情報入力シート!W102="","",基本情報入力シート!W102)</f>
        <v/>
      </c>
      <c r="O80" s="625" t="str">
        <f>IF(基本情報入力シート!X102="","",基本情報入力シート!X102)</f>
        <v/>
      </c>
      <c r="P80" s="631" t="str">
        <f>IF(基本情報入力シート!Y102="","",基本情報入力シート!Y102)</f>
        <v/>
      </c>
      <c r="Q80" s="713"/>
      <c r="R80" s="450" t="str">
        <f>IF(基本情報入力シート!AB102="","",基本情報入力シート!AB102)</f>
        <v/>
      </c>
      <c r="S80" s="714"/>
      <c r="T80" s="632" t="str">
        <f>IF(P80="","",VLOOKUP(P80,【参考】数式用!$J$2:$L$34,3,FALSE))</f>
        <v/>
      </c>
      <c r="U80" s="633" t="s">
        <v>143</v>
      </c>
      <c r="V80" s="715"/>
      <c r="W80" s="634" t="s">
        <v>144</v>
      </c>
      <c r="X80" s="715"/>
      <c r="Y80" s="635" t="s">
        <v>145</v>
      </c>
      <c r="Z80" s="716"/>
      <c r="AA80" s="636" t="s">
        <v>144</v>
      </c>
      <c r="AB80" s="715"/>
      <c r="AC80" s="636" t="s">
        <v>146</v>
      </c>
      <c r="AD80" s="637" t="s">
        <v>147</v>
      </c>
      <c r="AE80" s="768" t="str">
        <f t="shared" si="3"/>
        <v/>
      </c>
      <c r="AF80" s="640" t="s">
        <v>148</v>
      </c>
      <c r="AG80" s="639" t="str">
        <f t="shared" si="4"/>
        <v/>
      </c>
      <c r="AH80" s="773"/>
      <c r="AI80" s="774"/>
      <c r="AJ80" s="773"/>
      <c r="AK80" s="774"/>
    </row>
    <row r="81" spans="1:37" ht="36.75" customHeight="1">
      <c r="A81" s="625">
        <f t="shared" si="5"/>
        <v>70</v>
      </c>
      <c r="B81" s="626" t="str">
        <f>IF(基本情報入力シート!C103="","",基本情報入力シート!C103)</f>
        <v/>
      </c>
      <c r="C81" s="627" t="str">
        <f>IF(基本情報入力シート!D103="","",基本情報入力シート!D103)</f>
        <v/>
      </c>
      <c r="D81" s="628" t="str">
        <f>IF(基本情報入力シート!E103="","",基本情報入力シート!E103)</f>
        <v/>
      </c>
      <c r="E81" s="628" t="str">
        <f>IF(基本情報入力シート!F103="","",基本情報入力シート!F103)</f>
        <v/>
      </c>
      <c r="F81" s="628" t="str">
        <f>IF(基本情報入力シート!G103="","",基本情報入力シート!G103)</f>
        <v/>
      </c>
      <c r="G81" s="628" t="str">
        <f>IF(基本情報入力シート!H103="","",基本情報入力シート!H103)</f>
        <v/>
      </c>
      <c r="H81" s="628" t="str">
        <f>IF(基本情報入力シート!I103="","",基本情報入力シート!I103)</f>
        <v/>
      </c>
      <c r="I81" s="628" t="str">
        <f>IF(基本情報入力シート!J103="","",基本情報入力シート!J103)</f>
        <v/>
      </c>
      <c r="J81" s="628" t="str">
        <f>IF(基本情報入力シート!K103="","",基本情報入力シート!K103)</f>
        <v/>
      </c>
      <c r="K81" s="629" t="str">
        <f>IF(基本情報入力シート!L103="","",基本情報入力シート!L103)</f>
        <v/>
      </c>
      <c r="L81" s="630" t="str">
        <f>IF(基本情報入力シート!M103="","",基本情報入力シート!M103)</f>
        <v/>
      </c>
      <c r="M81" s="630" t="str">
        <f>IF(基本情報入力シート!R103="","",基本情報入力シート!R103)</f>
        <v/>
      </c>
      <c r="N81" s="630" t="str">
        <f>IF(基本情報入力シート!W103="","",基本情報入力シート!W103)</f>
        <v/>
      </c>
      <c r="O81" s="625" t="str">
        <f>IF(基本情報入力シート!X103="","",基本情報入力シート!X103)</f>
        <v/>
      </c>
      <c r="P81" s="631" t="str">
        <f>IF(基本情報入力シート!Y103="","",基本情報入力シート!Y103)</f>
        <v/>
      </c>
      <c r="Q81" s="713"/>
      <c r="R81" s="450" t="str">
        <f>IF(基本情報入力シート!AB103="","",基本情報入力シート!AB103)</f>
        <v/>
      </c>
      <c r="S81" s="714"/>
      <c r="T81" s="632" t="str">
        <f>IF(P81="","",VLOOKUP(P81,【参考】数式用!$J$2:$L$34,3,FALSE))</f>
        <v/>
      </c>
      <c r="U81" s="633" t="s">
        <v>143</v>
      </c>
      <c r="V81" s="715"/>
      <c r="W81" s="634" t="s">
        <v>144</v>
      </c>
      <c r="X81" s="715"/>
      <c r="Y81" s="635" t="s">
        <v>145</v>
      </c>
      <c r="Z81" s="716"/>
      <c r="AA81" s="636" t="s">
        <v>144</v>
      </c>
      <c r="AB81" s="715"/>
      <c r="AC81" s="636" t="s">
        <v>146</v>
      </c>
      <c r="AD81" s="637" t="s">
        <v>147</v>
      </c>
      <c r="AE81" s="768" t="str">
        <f t="shared" si="3"/>
        <v/>
      </c>
      <c r="AF81" s="640" t="s">
        <v>148</v>
      </c>
      <c r="AG81" s="639" t="str">
        <f t="shared" si="4"/>
        <v/>
      </c>
      <c r="AH81" s="773"/>
      <c r="AI81" s="774"/>
      <c r="AJ81" s="773"/>
      <c r="AK81" s="774"/>
    </row>
    <row r="82" spans="1:37" ht="36.75" customHeight="1">
      <c r="A82" s="625">
        <f t="shared" si="5"/>
        <v>71</v>
      </c>
      <c r="B82" s="626" t="str">
        <f>IF(基本情報入力シート!C104="","",基本情報入力シート!C104)</f>
        <v/>
      </c>
      <c r="C82" s="627" t="str">
        <f>IF(基本情報入力シート!D104="","",基本情報入力シート!D104)</f>
        <v/>
      </c>
      <c r="D82" s="628" t="str">
        <f>IF(基本情報入力シート!E104="","",基本情報入力シート!E104)</f>
        <v/>
      </c>
      <c r="E82" s="628" t="str">
        <f>IF(基本情報入力シート!F104="","",基本情報入力シート!F104)</f>
        <v/>
      </c>
      <c r="F82" s="628" t="str">
        <f>IF(基本情報入力シート!G104="","",基本情報入力シート!G104)</f>
        <v/>
      </c>
      <c r="G82" s="628" t="str">
        <f>IF(基本情報入力シート!H104="","",基本情報入力シート!H104)</f>
        <v/>
      </c>
      <c r="H82" s="628" t="str">
        <f>IF(基本情報入力シート!I104="","",基本情報入力シート!I104)</f>
        <v/>
      </c>
      <c r="I82" s="628" t="str">
        <f>IF(基本情報入力シート!J104="","",基本情報入力シート!J104)</f>
        <v/>
      </c>
      <c r="J82" s="628" t="str">
        <f>IF(基本情報入力シート!K104="","",基本情報入力シート!K104)</f>
        <v/>
      </c>
      <c r="K82" s="629" t="str">
        <f>IF(基本情報入力シート!L104="","",基本情報入力シート!L104)</f>
        <v/>
      </c>
      <c r="L82" s="630" t="str">
        <f>IF(基本情報入力シート!M104="","",基本情報入力シート!M104)</f>
        <v/>
      </c>
      <c r="M82" s="630" t="str">
        <f>IF(基本情報入力シート!R104="","",基本情報入力シート!R104)</f>
        <v/>
      </c>
      <c r="N82" s="630" t="str">
        <f>IF(基本情報入力シート!W104="","",基本情報入力シート!W104)</f>
        <v/>
      </c>
      <c r="O82" s="625" t="str">
        <f>IF(基本情報入力シート!X104="","",基本情報入力シート!X104)</f>
        <v/>
      </c>
      <c r="P82" s="631" t="str">
        <f>IF(基本情報入力シート!Y104="","",基本情報入力シート!Y104)</f>
        <v/>
      </c>
      <c r="Q82" s="713"/>
      <c r="R82" s="450" t="str">
        <f>IF(基本情報入力シート!AB104="","",基本情報入力シート!AB104)</f>
        <v/>
      </c>
      <c r="S82" s="714"/>
      <c r="T82" s="632" t="str">
        <f>IF(P82="","",VLOOKUP(P82,【参考】数式用!$J$2:$L$34,3,FALSE))</f>
        <v/>
      </c>
      <c r="U82" s="633" t="s">
        <v>143</v>
      </c>
      <c r="V82" s="715"/>
      <c r="W82" s="634" t="s">
        <v>144</v>
      </c>
      <c r="X82" s="715"/>
      <c r="Y82" s="635" t="s">
        <v>145</v>
      </c>
      <c r="Z82" s="716"/>
      <c r="AA82" s="636" t="s">
        <v>144</v>
      </c>
      <c r="AB82" s="715"/>
      <c r="AC82" s="636" t="s">
        <v>146</v>
      </c>
      <c r="AD82" s="637" t="s">
        <v>147</v>
      </c>
      <c r="AE82" s="768" t="str">
        <f t="shared" si="3"/>
        <v/>
      </c>
      <c r="AF82" s="640" t="s">
        <v>148</v>
      </c>
      <c r="AG82" s="639" t="str">
        <f t="shared" si="4"/>
        <v/>
      </c>
      <c r="AH82" s="773"/>
      <c r="AI82" s="774"/>
      <c r="AJ82" s="773"/>
      <c r="AK82" s="774"/>
    </row>
    <row r="83" spans="1:37" ht="36.75" customHeight="1">
      <c r="A83" s="625">
        <f t="shared" si="5"/>
        <v>72</v>
      </c>
      <c r="B83" s="626" t="str">
        <f>IF(基本情報入力シート!C105="","",基本情報入力シート!C105)</f>
        <v/>
      </c>
      <c r="C83" s="627" t="str">
        <f>IF(基本情報入力シート!D105="","",基本情報入力シート!D105)</f>
        <v/>
      </c>
      <c r="D83" s="628" t="str">
        <f>IF(基本情報入力シート!E105="","",基本情報入力シート!E105)</f>
        <v/>
      </c>
      <c r="E83" s="628" t="str">
        <f>IF(基本情報入力シート!F105="","",基本情報入力シート!F105)</f>
        <v/>
      </c>
      <c r="F83" s="628" t="str">
        <f>IF(基本情報入力シート!G105="","",基本情報入力シート!G105)</f>
        <v/>
      </c>
      <c r="G83" s="628" t="str">
        <f>IF(基本情報入力シート!H105="","",基本情報入力シート!H105)</f>
        <v/>
      </c>
      <c r="H83" s="628" t="str">
        <f>IF(基本情報入力シート!I105="","",基本情報入力シート!I105)</f>
        <v/>
      </c>
      <c r="I83" s="628" t="str">
        <f>IF(基本情報入力シート!J105="","",基本情報入力シート!J105)</f>
        <v/>
      </c>
      <c r="J83" s="628" t="str">
        <f>IF(基本情報入力シート!K105="","",基本情報入力シート!K105)</f>
        <v/>
      </c>
      <c r="K83" s="629" t="str">
        <f>IF(基本情報入力シート!L105="","",基本情報入力シート!L105)</f>
        <v/>
      </c>
      <c r="L83" s="630" t="str">
        <f>IF(基本情報入力シート!M105="","",基本情報入力シート!M105)</f>
        <v/>
      </c>
      <c r="M83" s="630" t="str">
        <f>IF(基本情報入力シート!R105="","",基本情報入力シート!R105)</f>
        <v/>
      </c>
      <c r="N83" s="630" t="str">
        <f>IF(基本情報入力シート!W105="","",基本情報入力シート!W105)</f>
        <v/>
      </c>
      <c r="O83" s="625" t="str">
        <f>IF(基本情報入力シート!X105="","",基本情報入力シート!X105)</f>
        <v/>
      </c>
      <c r="P83" s="631" t="str">
        <f>IF(基本情報入力シート!Y105="","",基本情報入力シート!Y105)</f>
        <v/>
      </c>
      <c r="Q83" s="713"/>
      <c r="R83" s="450" t="str">
        <f>IF(基本情報入力シート!AB105="","",基本情報入力シート!AB105)</f>
        <v/>
      </c>
      <c r="S83" s="714"/>
      <c r="T83" s="632" t="str">
        <f>IF(P83="","",VLOOKUP(P83,【参考】数式用!$J$2:$L$34,3,FALSE))</f>
        <v/>
      </c>
      <c r="U83" s="633" t="s">
        <v>143</v>
      </c>
      <c r="V83" s="715"/>
      <c r="W83" s="634" t="s">
        <v>144</v>
      </c>
      <c r="X83" s="715"/>
      <c r="Y83" s="635" t="s">
        <v>145</v>
      </c>
      <c r="Z83" s="716"/>
      <c r="AA83" s="636" t="s">
        <v>144</v>
      </c>
      <c r="AB83" s="715"/>
      <c r="AC83" s="636" t="s">
        <v>146</v>
      </c>
      <c r="AD83" s="637" t="s">
        <v>147</v>
      </c>
      <c r="AE83" s="768" t="str">
        <f t="shared" si="3"/>
        <v/>
      </c>
      <c r="AF83" s="640" t="s">
        <v>148</v>
      </c>
      <c r="AG83" s="639" t="str">
        <f t="shared" si="4"/>
        <v/>
      </c>
      <c r="AH83" s="773"/>
      <c r="AI83" s="774"/>
      <c r="AJ83" s="773"/>
      <c r="AK83" s="774"/>
    </row>
    <row r="84" spans="1:37" ht="36.75" customHeight="1">
      <c r="A84" s="625">
        <f t="shared" si="5"/>
        <v>73</v>
      </c>
      <c r="B84" s="626" t="str">
        <f>IF(基本情報入力シート!C106="","",基本情報入力シート!C106)</f>
        <v/>
      </c>
      <c r="C84" s="627" t="str">
        <f>IF(基本情報入力シート!D106="","",基本情報入力シート!D106)</f>
        <v/>
      </c>
      <c r="D84" s="628" t="str">
        <f>IF(基本情報入力シート!E106="","",基本情報入力シート!E106)</f>
        <v/>
      </c>
      <c r="E84" s="628" t="str">
        <f>IF(基本情報入力シート!F106="","",基本情報入力シート!F106)</f>
        <v/>
      </c>
      <c r="F84" s="628" t="str">
        <f>IF(基本情報入力シート!G106="","",基本情報入力シート!G106)</f>
        <v/>
      </c>
      <c r="G84" s="628" t="str">
        <f>IF(基本情報入力シート!H106="","",基本情報入力シート!H106)</f>
        <v/>
      </c>
      <c r="H84" s="628" t="str">
        <f>IF(基本情報入力シート!I106="","",基本情報入力シート!I106)</f>
        <v/>
      </c>
      <c r="I84" s="628" t="str">
        <f>IF(基本情報入力シート!J106="","",基本情報入力シート!J106)</f>
        <v/>
      </c>
      <c r="J84" s="628" t="str">
        <f>IF(基本情報入力シート!K106="","",基本情報入力シート!K106)</f>
        <v/>
      </c>
      <c r="K84" s="629" t="str">
        <f>IF(基本情報入力シート!L106="","",基本情報入力シート!L106)</f>
        <v/>
      </c>
      <c r="L84" s="630" t="str">
        <f>IF(基本情報入力シート!M106="","",基本情報入力シート!M106)</f>
        <v/>
      </c>
      <c r="M84" s="630" t="str">
        <f>IF(基本情報入力シート!R106="","",基本情報入力シート!R106)</f>
        <v/>
      </c>
      <c r="N84" s="630" t="str">
        <f>IF(基本情報入力シート!W106="","",基本情報入力シート!W106)</f>
        <v/>
      </c>
      <c r="O84" s="625" t="str">
        <f>IF(基本情報入力シート!X106="","",基本情報入力シート!X106)</f>
        <v/>
      </c>
      <c r="P84" s="631" t="str">
        <f>IF(基本情報入力シート!Y106="","",基本情報入力シート!Y106)</f>
        <v/>
      </c>
      <c r="Q84" s="713"/>
      <c r="R84" s="450" t="str">
        <f>IF(基本情報入力シート!AB106="","",基本情報入力シート!AB106)</f>
        <v/>
      </c>
      <c r="S84" s="714"/>
      <c r="T84" s="632" t="str">
        <f>IF(P84="","",VLOOKUP(P84,【参考】数式用!$J$2:$L$34,3,FALSE))</f>
        <v/>
      </c>
      <c r="U84" s="633" t="s">
        <v>143</v>
      </c>
      <c r="V84" s="715"/>
      <c r="W84" s="634" t="s">
        <v>144</v>
      </c>
      <c r="X84" s="715"/>
      <c r="Y84" s="635" t="s">
        <v>145</v>
      </c>
      <c r="Z84" s="716"/>
      <c r="AA84" s="636" t="s">
        <v>144</v>
      </c>
      <c r="AB84" s="715"/>
      <c r="AC84" s="636" t="s">
        <v>146</v>
      </c>
      <c r="AD84" s="637" t="s">
        <v>147</v>
      </c>
      <c r="AE84" s="768" t="str">
        <f t="shared" si="3"/>
        <v/>
      </c>
      <c r="AF84" s="640" t="s">
        <v>148</v>
      </c>
      <c r="AG84" s="639" t="str">
        <f t="shared" si="4"/>
        <v/>
      </c>
      <c r="AH84" s="773"/>
      <c r="AI84" s="774"/>
      <c r="AJ84" s="773"/>
      <c r="AK84" s="774"/>
    </row>
    <row r="85" spans="1:37" ht="36.75" customHeight="1">
      <c r="A85" s="625">
        <f t="shared" si="5"/>
        <v>74</v>
      </c>
      <c r="B85" s="626" t="str">
        <f>IF(基本情報入力シート!C107="","",基本情報入力シート!C107)</f>
        <v/>
      </c>
      <c r="C85" s="627" t="str">
        <f>IF(基本情報入力シート!D107="","",基本情報入力シート!D107)</f>
        <v/>
      </c>
      <c r="D85" s="628" t="str">
        <f>IF(基本情報入力シート!E107="","",基本情報入力シート!E107)</f>
        <v/>
      </c>
      <c r="E85" s="628" t="str">
        <f>IF(基本情報入力シート!F107="","",基本情報入力シート!F107)</f>
        <v/>
      </c>
      <c r="F85" s="628" t="str">
        <f>IF(基本情報入力シート!G107="","",基本情報入力シート!G107)</f>
        <v/>
      </c>
      <c r="G85" s="628" t="str">
        <f>IF(基本情報入力シート!H107="","",基本情報入力シート!H107)</f>
        <v/>
      </c>
      <c r="H85" s="628" t="str">
        <f>IF(基本情報入力シート!I107="","",基本情報入力シート!I107)</f>
        <v/>
      </c>
      <c r="I85" s="628" t="str">
        <f>IF(基本情報入力シート!J107="","",基本情報入力シート!J107)</f>
        <v/>
      </c>
      <c r="J85" s="628" t="str">
        <f>IF(基本情報入力シート!K107="","",基本情報入力シート!K107)</f>
        <v/>
      </c>
      <c r="K85" s="629" t="str">
        <f>IF(基本情報入力シート!L107="","",基本情報入力シート!L107)</f>
        <v/>
      </c>
      <c r="L85" s="630" t="str">
        <f>IF(基本情報入力シート!M107="","",基本情報入力シート!M107)</f>
        <v/>
      </c>
      <c r="M85" s="630" t="str">
        <f>IF(基本情報入力シート!R107="","",基本情報入力シート!R107)</f>
        <v/>
      </c>
      <c r="N85" s="630" t="str">
        <f>IF(基本情報入力シート!W107="","",基本情報入力シート!W107)</f>
        <v/>
      </c>
      <c r="O85" s="625" t="str">
        <f>IF(基本情報入力シート!X107="","",基本情報入力シート!X107)</f>
        <v/>
      </c>
      <c r="P85" s="631" t="str">
        <f>IF(基本情報入力シート!Y107="","",基本情報入力シート!Y107)</f>
        <v/>
      </c>
      <c r="Q85" s="713"/>
      <c r="R85" s="450" t="str">
        <f>IF(基本情報入力シート!AB107="","",基本情報入力シート!AB107)</f>
        <v/>
      </c>
      <c r="S85" s="714"/>
      <c r="T85" s="632" t="str">
        <f>IF(P85="","",VLOOKUP(P85,【参考】数式用!$J$2:$L$34,3,FALSE))</f>
        <v/>
      </c>
      <c r="U85" s="633" t="s">
        <v>143</v>
      </c>
      <c r="V85" s="715"/>
      <c r="W85" s="634" t="s">
        <v>144</v>
      </c>
      <c r="X85" s="715"/>
      <c r="Y85" s="635" t="s">
        <v>145</v>
      </c>
      <c r="Z85" s="716"/>
      <c r="AA85" s="636" t="s">
        <v>144</v>
      </c>
      <c r="AB85" s="715"/>
      <c r="AC85" s="636" t="s">
        <v>146</v>
      </c>
      <c r="AD85" s="637" t="s">
        <v>147</v>
      </c>
      <c r="AE85" s="768" t="str">
        <f t="shared" si="3"/>
        <v/>
      </c>
      <c r="AF85" s="640" t="s">
        <v>148</v>
      </c>
      <c r="AG85" s="639" t="str">
        <f t="shared" si="4"/>
        <v/>
      </c>
      <c r="AH85" s="773"/>
      <c r="AI85" s="774"/>
      <c r="AJ85" s="773"/>
      <c r="AK85" s="774"/>
    </row>
    <row r="86" spans="1:37" ht="36.75" customHeight="1">
      <c r="A86" s="625">
        <f t="shared" si="5"/>
        <v>75</v>
      </c>
      <c r="B86" s="626" t="str">
        <f>IF(基本情報入力シート!C108="","",基本情報入力シート!C108)</f>
        <v/>
      </c>
      <c r="C86" s="627" t="str">
        <f>IF(基本情報入力シート!D108="","",基本情報入力シート!D108)</f>
        <v/>
      </c>
      <c r="D86" s="628" t="str">
        <f>IF(基本情報入力シート!E108="","",基本情報入力シート!E108)</f>
        <v/>
      </c>
      <c r="E86" s="628" t="str">
        <f>IF(基本情報入力シート!F108="","",基本情報入力シート!F108)</f>
        <v/>
      </c>
      <c r="F86" s="628" t="str">
        <f>IF(基本情報入力シート!G108="","",基本情報入力シート!G108)</f>
        <v/>
      </c>
      <c r="G86" s="628" t="str">
        <f>IF(基本情報入力シート!H108="","",基本情報入力シート!H108)</f>
        <v/>
      </c>
      <c r="H86" s="628" t="str">
        <f>IF(基本情報入力シート!I108="","",基本情報入力シート!I108)</f>
        <v/>
      </c>
      <c r="I86" s="628" t="str">
        <f>IF(基本情報入力シート!J108="","",基本情報入力シート!J108)</f>
        <v/>
      </c>
      <c r="J86" s="628" t="str">
        <f>IF(基本情報入力シート!K108="","",基本情報入力シート!K108)</f>
        <v/>
      </c>
      <c r="K86" s="629" t="str">
        <f>IF(基本情報入力シート!L108="","",基本情報入力シート!L108)</f>
        <v/>
      </c>
      <c r="L86" s="630" t="str">
        <f>IF(基本情報入力シート!M108="","",基本情報入力シート!M108)</f>
        <v/>
      </c>
      <c r="M86" s="630" t="str">
        <f>IF(基本情報入力シート!R108="","",基本情報入力シート!R108)</f>
        <v/>
      </c>
      <c r="N86" s="630" t="str">
        <f>IF(基本情報入力シート!W108="","",基本情報入力シート!W108)</f>
        <v/>
      </c>
      <c r="O86" s="625" t="str">
        <f>IF(基本情報入力シート!X108="","",基本情報入力シート!X108)</f>
        <v/>
      </c>
      <c r="P86" s="631" t="str">
        <f>IF(基本情報入力シート!Y108="","",基本情報入力シート!Y108)</f>
        <v/>
      </c>
      <c r="Q86" s="713"/>
      <c r="R86" s="450" t="str">
        <f>IF(基本情報入力シート!AB108="","",基本情報入力シート!AB108)</f>
        <v/>
      </c>
      <c r="S86" s="714"/>
      <c r="T86" s="632" t="str">
        <f>IF(P86="","",VLOOKUP(P86,【参考】数式用!$J$2:$L$34,3,FALSE))</f>
        <v/>
      </c>
      <c r="U86" s="633" t="s">
        <v>143</v>
      </c>
      <c r="V86" s="715"/>
      <c r="W86" s="634" t="s">
        <v>144</v>
      </c>
      <c r="X86" s="715"/>
      <c r="Y86" s="635" t="s">
        <v>145</v>
      </c>
      <c r="Z86" s="716"/>
      <c r="AA86" s="636" t="s">
        <v>144</v>
      </c>
      <c r="AB86" s="715"/>
      <c r="AC86" s="636" t="s">
        <v>146</v>
      </c>
      <c r="AD86" s="637" t="s">
        <v>147</v>
      </c>
      <c r="AE86" s="768" t="str">
        <f t="shared" si="3"/>
        <v/>
      </c>
      <c r="AF86" s="640" t="s">
        <v>148</v>
      </c>
      <c r="AG86" s="639" t="str">
        <f t="shared" si="4"/>
        <v/>
      </c>
      <c r="AH86" s="773"/>
      <c r="AI86" s="774"/>
      <c r="AJ86" s="773"/>
      <c r="AK86" s="774"/>
    </row>
    <row r="87" spans="1:37" ht="36.75" customHeight="1">
      <c r="A87" s="625">
        <f t="shared" si="5"/>
        <v>76</v>
      </c>
      <c r="B87" s="626" t="str">
        <f>IF(基本情報入力シート!C109="","",基本情報入力シート!C109)</f>
        <v/>
      </c>
      <c r="C87" s="627" t="str">
        <f>IF(基本情報入力シート!D109="","",基本情報入力シート!D109)</f>
        <v/>
      </c>
      <c r="D87" s="628" t="str">
        <f>IF(基本情報入力シート!E109="","",基本情報入力シート!E109)</f>
        <v/>
      </c>
      <c r="E87" s="628" t="str">
        <f>IF(基本情報入力シート!F109="","",基本情報入力シート!F109)</f>
        <v/>
      </c>
      <c r="F87" s="628" t="str">
        <f>IF(基本情報入力シート!G109="","",基本情報入力シート!G109)</f>
        <v/>
      </c>
      <c r="G87" s="628" t="str">
        <f>IF(基本情報入力シート!H109="","",基本情報入力シート!H109)</f>
        <v/>
      </c>
      <c r="H87" s="628" t="str">
        <f>IF(基本情報入力シート!I109="","",基本情報入力シート!I109)</f>
        <v/>
      </c>
      <c r="I87" s="628" t="str">
        <f>IF(基本情報入力シート!J109="","",基本情報入力シート!J109)</f>
        <v/>
      </c>
      <c r="J87" s="628" t="str">
        <f>IF(基本情報入力シート!K109="","",基本情報入力シート!K109)</f>
        <v/>
      </c>
      <c r="K87" s="629" t="str">
        <f>IF(基本情報入力シート!L109="","",基本情報入力シート!L109)</f>
        <v/>
      </c>
      <c r="L87" s="630" t="str">
        <f>IF(基本情報入力シート!M109="","",基本情報入力シート!M109)</f>
        <v/>
      </c>
      <c r="M87" s="630" t="str">
        <f>IF(基本情報入力シート!R109="","",基本情報入力シート!R109)</f>
        <v/>
      </c>
      <c r="N87" s="630" t="str">
        <f>IF(基本情報入力シート!W109="","",基本情報入力シート!W109)</f>
        <v/>
      </c>
      <c r="O87" s="625" t="str">
        <f>IF(基本情報入力シート!X109="","",基本情報入力シート!X109)</f>
        <v/>
      </c>
      <c r="P87" s="631" t="str">
        <f>IF(基本情報入力シート!Y109="","",基本情報入力シート!Y109)</f>
        <v/>
      </c>
      <c r="Q87" s="713"/>
      <c r="R87" s="450" t="str">
        <f>IF(基本情報入力シート!AB109="","",基本情報入力シート!AB109)</f>
        <v/>
      </c>
      <c r="S87" s="714"/>
      <c r="T87" s="632" t="str">
        <f>IF(P87="","",VLOOKUP(P87,【参考】数式用!$J$2:$L$34,3,FALSE))</f>
        <v/>
      </c>
      <c r="U87" s="633" t="s">
        <v>143</v>
      </c>
      <c r="V87" s="715"/>
      <c r="W87" s="634" t="s">
        <v>144</v>
      </c>
      <c r="X87" s="715"/>
      <c r="Y87" s="635" t="s">
        <v>145</v>
      </c>
      <c r="Z87" s="716"/>
      <c r="AA87" s="636" t="s">
        <v>144</v>
      </c>
      <c r="AB87" s="715"/>
      <c r="AC87" s="636" t="s">
        <v>146</v>
      </c>
      <c r="AD87" s="637" t="s">
        <v>147</v>
      </c>
      <c r="AE87" s="768" t="str">
        <f t="shared" si="3"/>
        <v/>
      </c>
      <c r="AF87" s="640" t="s">
        <v>148</v>
      </c>
      <c r="AG87" s="639" t="str">
        <f t="shared" si="4"/>
        <v/>
      </c>
      <c r="AH87" s="773"/>
      <c r="AI87" s="774"/>
      <c r="AJ87" s="773"/>
      <c r="AK87" s="774"/>
    </row>
    <row r="88" spans="1:37" ht="36.75" customHeight="1">
      <c r="A88" s="625">
        <f t="shared" si="5"/>
        <v>77</v>
      </c>
      <c r="B88" s="626" t="str">
        <f>IF(基本情報入力シート!C110="","",基本情報入力シート!C110)</f>
        <v/>
      </c>
      <c r="C88" s="627" t="str">
        <f>IF(基本情報入力シート!D110="","",基本情報入力シート!D110)</f>
        <v/>
      </c>
      <c r="D88" s="628" t="str">
        <f>IF(基本情報入力シート!E110="","",基本情報入力シート!E110)</f>
        <v/>
      </c>
      <c r="E88" s="628" t="str">
        <f>IF(基本情報入力シート!F110="","",基本情報入力シート!F110)</f>
        <v/>
      </c>
      <c r="F88" s="628" t="str">
        <f>IF(基本情報入力シート!G110="","",基本情報入力シート!G110)</f>
        <v/>
      </c>
      <c r="G88" s="628" t="str">
        <f>IF(基本情報入力シート!H110="","",基本情報入力シート!H110)</f>
        <v/>
      </c>
      <c r="H88" s="628" t="str">
        <f>IF(基本情報入力シート!I110="","",基本情報入力シート!I110)</f>
        <v/>
      </c>
      <c r="I88" s="628" t="str">
        <f>IF(基本情報入力シート!J110="","",基本情報入力シート!J110)</f>
        <v/>
      </c>
      <c r="J88" s="628" t="str">
        <f>IF(基本情報入力シート!K110="","",基本情報入力シート!K110)</f>
        <v/>
      </c>
      <c r="K88" s="629" t="str">
        <f>IF(基本情報入力シート!L110="","",基本情報入力シート!L110)</f>
        <v/>
      </c>
      <c r="L88" s="630" t="str">
        <f>IF(基本情報入力シート!M110="","",基本情報入力シート!M110)</f>
        <v/>
      </c>
      <c r="M88" s="630" t="str">
        <f>IF(基本情報入力シート!R110="","",基本情報入力シート!R110)</f>
        <v/>
      </c>
      <c r="N88" s="630" t="str">
        <f>IF(基本情報入力シート!W110="","",基本情報入力シート!W110)</f>
        <v/>
      </c>
      <c r="O88" s="625" t="str">
        <f>IF(基本情報入力シート!X110="","",基本情報入力シート!X110)</f>
        <v/>
      </c>
      <c r="P88" s="631" t="str">
        <f>IF(基本情報入力シート!Y110="","",基本情報入力シート!Y110)</f>
        <v/>
      </c>
      <c r="Q88" s="713"/>
      <c r="R88" s="450" t="str">
        <f>IF(基本情報入力シート!AB110="","",基本情報入力シート!AB110)</f>
        <v/>
      </c>
      <c r="S88" s="714"/>
      <c r="T88" s="632" t="str">
        <f>IF(P88="","",VLOOKUP(P88,【参考】数式用!$J$2:$L$34,3,FALSE))</f>
        <v/>
      </c>
      <c r="U88" s="633" t="s">
        <v>143</v>
      </c>
      <c r="V88" s="715"/>
      <c r="W88" s="634" t="s">
        <v>144</v>
      </c>
      <c r="X88" s="715"/>
      <c r="Y88" s="635" t="s">
        <v>145</v>
      </c>
      <c r="Z88" s="716"/>
      <c r="AA88" s="636" t="s">
        <v>144</v>
      </c>
      <c r="AB88" s="715"/>
      <c r="AC88" s="636" t="s">
        <v>146</v>
      </c>
      <c r="AD88" s="637" t="s">
        <v>147</v>
      </c>
      <c r="AE88" s="768" t="str">
        <f t="shared" si="3"/>
        <v/>
      </c>
      <c r="AF88" s="640" t="s">
        <v>148</v>
      </c>
      <c r="AG88" s="639" t="str">
        <f t="shared" si="4"/>
        <v/>
      </c>
      <c r="AH88" s="773"/>
      <c r="AI88" s="774"/>
      <c r="AJ88" s="773"/>
      <c r="AK88" s="774"/>
    </row>
    <row r="89" spans="1:37" ht="36.75" customHeight="1">
      <c r="A89" s="625">
        <f t="shared" si="5"/>
        <v>78</v>
      </c>
      <c r="B89" s="626" t="str">
        <f>IF(基本情報入力シート!C111="","",基本情報入力シート!C111)</f>
        <v/>
      </c>
      <c r="C89" s="627" t="str">
        <f>IF(基本情報入力シート!D111="","",基本情報入力シート!D111)</f>
        <v/>
      </c>
      <c r="D89" s="628" t="str">
        <f>IF(基本情報入力シート!E111="","",基本情報入力シート!E111)</f>
        <v/>
      </c>
      <c r="E89" s="628" t="str">
        <f>IF(基本情報入力シート!F111="","",基本情報入力シート!F111)</f>
        <v/>
      </c>
      <c r="F89" s="628" t="str">
        <f>IF(基本情報入力シート!G111="","",基本情報入力シート!G111)</f>
        <v/>
      </c>
      <c r="G89" s="628" t="str">
        <f>IF(基本情報入力シート!H111="","",基本情報入力シート!H111)</f>
        <v/>
      </c>
      <c r="H89" s="628" t="str">
        <f>IF(基本情報入力シート!I111="","",基本情報入力シート!I111)</f>
        <v/>
      </c>
      <c r="I89" s="628" t="str">
        <f>IF(基本情報入力シート!J111="","",基本情報入力シート!J111)</f>
        <v/>
      </c>
      <c r="J89" s="628" t="str">
        <f>IF(基本情報入力シート!K111="","",基本情報入力シート!K111)</f>
        <v/>
      </c>
      <c r="K89" s="629" t="str">
        <f>IF(基本情報入力シート!L111="","",基本情報入力シート!L111)</f>
        <v/>
      </c>
      <c r="L89" s="630" t="str">
        <f>IF(基本情報入力シート!M111="","",基本情報入力シート!M111)</f>
        <v/>
      </c>
      <c r="M89" s="630" t="str">
        <f>IF(基本情報入力シート!R111="","",基本情報入力シート!R111)</f>
        <v/>
      </c>
      <c r="N89" s="630" t="str">
        <f>IF(基本情報入力シート!W111="","",基本情報入力シート!W111)</f>
        <v/>
      </c>
      <c r="O89" s="625" t="str">
        <f>IF(基本情報入力シート!X111="","",基本情報入力シート!X111)</f>
        <v/>
      </c>
      <c r="P89" s="631" t="str">
        <f>IF(基本情報入力シート!Y111="","",基本情報入力シート!Y111)</f>
        <v/>
      </c>
      <c r="Q89" s="713"/>
      <c r="R89" s="450" t="str">
        <f>IF(基本情報入力シート!AB111="","",基本情報入力シート!AB111)</f>
        <v/>
      </c>
      <c r="S89" s="714"/>
      <c r="T89" s="632" t="str">
        <f>IF(P89="","",VLOOKUP(P89,【参考】数式用!$J$2:$L$34,3,FALSE))</f>
        <v/>
      </c>
      <c r="U89" s="633" t="s">
        <v>143</v>
      </c>
      <c r="V89" s="715"/>
      <c r="W89" s="634" t="s">
        <v>144</v>
      </c>
      <c r="X89" s="715"/>
      <c r="Y89" s="635" t="s">
        <v>145</v>
      </c>
      <c r="Z89" s="716"/>
      <c r="AA89" s="636" t="s">
        <v>144</v>
      </c>
      <c r="AB89" s="715"/>
      <c r="AC89" s="636" t="s">
        <v>146</v>
      </c>
      <c r="AD89" s="637" t="s">
        <v>147</v>
      </c>
      <c r="AE89" s="768" t="str">
        <f t="shared" si="3"/>
        <v/>
      </c>
      <c r="AF89" s="640" t="s">
        <v>148</v>
      </c>
      <c r="AG89" s="639" t="str">
        <f t="shared" si="4"/>
        <v/>
      </c>
      <c r="AH89" s="773"/>
      <c r="AI89" s="774"/>
      <c r="AJ89" s="773"/>
      <c r="AK89" s="774"/>
    </row>
    <row r="90" spans="1:37" ht="36.75" customHeight="1">
      <c r="A90" s="625">
        <f t="shared" si="5"/>
        <v>79</v>
      </c>
      <c r="B90" s="626" t="str">
        <f>IF(基本情報入力シート!C112="","",基本情報入力シート!C112)</f>
        <v/>
      </c>
      <c r="C90" s="627" t="str">
        <f>IF(基本情報入力シート!D112="","",基本情報入力シート!D112)</f>
        <v/>
      </c>
      <c r="D90" s="628" t="str">
        <f>IF(基本情報入力シート!E112="","",基本情報入力シート!E112)</f>
        <v/>
      </c>
      <c r="E90" s="628" t="str">
        <f>IF(基本情報入力シート!F112="","",基本情報入力シート!F112)</f>
        <v/>
      </c>
      <c r="F90" s="628" t="str">
        <f>IF(基本情報入力シート!G112="","",基本情報入力シート!G112)</f>
        <v/>
      </c>
      <c r="G90" s="628" t="str">
        <f>IF(基本情報入力シート!H112="","",基本情報入力シート!H112)</f>
        <v/>
      </c>
      <c r="H90" s="628" t="str">
        <f>IF(基本情報入力シート!I112="","",基本情報入力シート!I112)</f>
        <v/>
      </c>
      <c r="I90" s="628" t="str">
        <f>IF(基本情報入力シート!J112="","",基本情報入力シート!J112)</f>
        <v/>
      </c>
      <c r="J90" s="628" t="str">
        <f>IF(基本情報入力シート!K112="","",基本情報入力シート!K112)</f>
        <v/>
      </c>
      <c r="K90" s="629" t="str">
        <f>IF(基本情報入力シート!L112="","",基本情報入力シート!L112)</f>
        <v/>
      </c>
      <c r="L90" s="630" t="str">
        <f>IF(基本情報入力シート!M112="","",基本情報入力シート!M112)</f>
        <v/>
      </c>
      <c r="M90" s="630" t="str">
        <f>IF(基本情報入力シート!R112="","",基本情報入力シート!R112)</f>
        <v/>
      </c>
      <c r="N90" s="630" t="str">
        <f>IF(基本情報入力シート!W112="","",基本情報入力シート!W112)</f>
        <v/>
      </c>
      <c r="O90" s="625" t="str">
        <f>IF(基本情報入力シート!X112="","",基本情報入力シート!X112)</f>
        <v/>
      </c>
      <c r="P90" s="631" t="str">
        <f>IF(基本情報入力シート!Y112="","",基本情報入力シート!Y112)</f>
        <v/>
      </c>
      <c r="Q90" s="713"/>
      <c r="R90" s="450" t="str">
        <f>IF(基本情報入力シート!AB112="","",基本情報入力シート!AB112)</f>
        <v/>
      </c>
      <c r="S90" s="714"/>
      <c r="T90" s="632" t="str">
        <f>IF(P90="","",VLOOKUP(P90,【参考】数式用!$J$2:$L$34,3,FALSE))</f>
        <v/>
      </c>
      <c r="U90" s="633" t="s">
        <v>143</v>
      </c>
      <c r="V90" s="715"/>
      <c r="W90" s="634" t="s">
        <v>144</v>
      </c>
      <c r="X90" s="715"/>
      <c r="Y90" s="635" t="s">
        <v>145</v>
      </c>
      <c r="Z90" s="716"/>
      <c r="AA90" s="636" t="s">
        <v>144</v>
      </c>
      <c r="AB90" s="715"/>
      <c r="AC90" s="636" t="s">
        <v>146</v>
      </c>
      <c r="AD90" s="637" t="s">
        <v>147</v>
      </c>
      <c r="AE90" s="768" t="str">
        <f t="shared" si="3"/>
        <v/>
      </c>
      <c r="AF90" s="640" t="s">
        <v>148</v>
      </c>
      <c r="AG90" s="639" t="str">
        <f t="shared" si="4"/>
        <v/>
      </c>
      <c r="AH90" s="773"/>
      <c r="AI90" s="774"/>
      <c r="AJ90" s="773"/>
      <c r="AK90" s="774"/>
    </row>
    <row r="91" spans="1:37" ht="36.75" customHeight="1">
      <c r="A91" s="625">
        <f t="shared" si="5"/>
        <v>80</v>
      </c>
      <c r="B91" s="626" t="str">
        <f>IF(基本情報入力シート!C113="","",基本情報入力シート!C113)</f>
        <v/>
      </c>
      <c r="C91" s="627" t="str">
        <f>IF(基本情報入力シート!D113="","",基本情報入力シート!D113)</f>
        <v/>
      </c>
      <c r="D91" s="628" t="str">
        <f>IF(基本情報入力シート!E113="","",基本情報入力シート!E113)</f>
        <v/>
      </c>
      <c r="E91" s="628" t="str">
        <f>IF(基本情報入力シート!F113="","",基本情報入力シート!F113)</f>
        <v/>
      </c>
      <c r="F91" s="628" t="str">
        <f>IF(基本情報入力シート!G113="","",基本情報入力シート!G113)</f>
        <v/>
      </c>
      <c r="G91" s="628" t="str">
        <f>IF(基本情報入力シート!H113="","",基本情報入力シート!H113)</f>
        <v/>
      </c>
      <c r="H91" s="628" t="str">
        <f>IF(基本情報入力シート!I113="","",基本情報入力シート!I113)</f>
        <v/>
      </c>
      <c r="I91" s="628" t="str">
        <f>IF(基本情報入力シート!J113="","",基本情報入力シート!J113)</f>
        <v/>
      </c>
      <c r="J91" s="628" t="str">
        <f>IF(基本情報入力シート!K113="","",基本情報入力シート!K113)</f>
        <v/>
      </c>
      <c r="K91" s="629" t="str">
        <f>IF(基本情報入力シート!L113="","",基本情報入力シート!L113)</f>
        <v/>
      </c>
      <c r="L91" s="630" t="str">
        <f>IF(基本情報入力シート!M113="","",基本情報入力シート!M113)</f>
        <v/>
      </c>
      <c r="M91" s="630" t="str">
        <f>IF(基本情報入力シート!R113="","",基本情報入力シート!R113)</f>
        <v/>
      </c>
      <c r="N91" s="630" t="str">
        <f>IF(基本情報入力シート!W113="","",基本情報入力シート!W113)</f>
        <v/>
      </c>
      <c r="O91" s="625" t="str">
        <f>IF(基本情報入力シート!X113="","",基本情報入力シート!X113)</f>
        <v/>
      </c>
      <c r="P91" s="631" t="str">
        <f>IF(基本情報入力シート!Y113="","",基本情報入力シート!Y113)</f>
        <v/>
      </c>
      <c r="Q91" s="713"/>
      <c r="R91" s="450" t="str">
        <f>IF(基本情報入力シート!AB113="","",基本情報入力シート!AB113)</f>
        <v/>
      </c>
      <c r="S91" s="714"/>
      <c r="T91" s="632" t="str">
        <f>IF(P91="","",VLOOKUP(P91,【参考】数式用!$J$2:$L$34,3,FALSE))</f>
        <v/>
      </c>
      <c r="U91" s="633" t="s">
        <v>143</v>
      </c>
      <c r="V91" s="715"/>
      <c r="W91" s="634" t="s">
        <v>144</v>
      </c>
      <c r="X91" s="715"/>
      <c r="Y91" s="635" t="s">
        <v>145</v>
      </c>
      <c r="Z91" s="716"/>
      <c r="AA91" s="636" t="s">
        <v>144</v>
      </c>
      <c r="AB91" s="715"/>
      <c r="AC91" s="636" t="s">
        <v>146</v>
      </c>
      <c r="AD91" s="637" t="s">
        <v>147</v>
      </c>
      <c r="AE91" s="768" t="str">
        <f t="shared" si="3"/>
        <v/>
      </c>
      <c r="AF91" s="640" t="s">
        <v>148</v>
      </c>
      <c r="AG91" s="639" t="str">
        <f t="shared" si="4"/>
        <v/>
      </c>
      <c r="AH91" s="773"/>
      <c r="AI91" s="774"/>
      <c r="AJ91" s="773"/>
      <c r="AK91" s="774"/>
    </row>
    <row r="92" spans="1:37" ht="36.75" customHeight="1">
      <c r="A92" s="625">
        <f t="shared" si="5"/>
        <v>81</v>
      </c>
      <c r="B92" s="626" t="str">
        <f>IF(基本情報入力シート!C114="","",基本情報入力シート!C114)</f>
        <v/>
      </c>
      <c r="C92" s="627" t="str">
        <f>IF(基本情報入力シート!D114="","",基本情報入力シート!D114)</f>
        <v/>
      </c>
      <c r="D92" s="628" t="str">
        <f>IF(基本情報入力シート!E114="","",基本情報入力シート!E114)</f>
        <v/>
      </c>
      <c r="E92" s="628" t="str">
        <f>IF(基本情報入力シート!F114="","",基本情報入力シート!F114)</f>
        <v/>
      </c>
      <c r="F92" s="628" t="str">
        <f>IF(基本情報入力シート!G114="","",基本情報入力シート!G114)</f>
        <v/>
      </c>
      <c r="G92" s="628" t="str">
        <f>IF(基本情報入力シート!H114="","",基本情報入力シート!H114)</f>
        <v/>
      </c>
      <c r="H92" s="628" t="str">
        <f>IF(基本情報入力シート!I114="","",基本情報入力シート!I114)</f>
        <v/>
      </c>
      <c r="I92" s="628" t="str">
        <f>IF(基本情報入力シート!J114="","",基本情報入力シート!J114)</f>
        <v/>
      </c>
      <c r="J92" s="628" t="str">
        <f>IF(基本情報入力シート!K114="","",基本情報入力シート!K114)</f>
        <v/>
      </c>
      <c r="K92" s="629" t="str">
        <f>IF(基本情報入力シート!L114="","",基本情報入力シート!L114)</f>
        <v/>
      </c>
      <c r="L92" s="630" t="str">
        <f>IF(基本情報入力シート!M114="","",基本情報入力シート!M114)</f>
        <v/>
      </c>
      <c r="M92" s="630" t="str">
        <f>IF(基本情報入力シート!R114="","",基本情報入力シート!R114)</f>
        <v/>
      </c>
      <c r="N92" s="630" t="str">
        <f>IF(基本情報入力シート!W114="","",基本情報入力シート!W114)</f>
        <v/>
      </c>
      <c r="O92" s="625" t="str">
        <f>IF(基本情報入力シート!X114="","",基本情報入力シート!X114)</f>
        <v/>
      </c>
      <c r="P92" s="631" t="str">
        <f>IF(基本情報入力シート!Y114="","",基本情報入力シート!Y114)</f>
        <v/>
      </c>
      <c r="Q92" s="713"/>
      <c r="R92" s="450" t="str">
        <f>IF(基本情報入力シート!AB114="","",基本情報入力シート!AB114)</f>
        <v/>
      </c>
      <c r="S92" s="714"/>
      <c r="T92" s="632" t="str">
        <f>IF(P92="","",VLOOKUP(P92,【参考】数式用!$J$2:$L$34,3,FALSE))</f>
        <v/>
      </c>
      <c r="U92" s="633" t="s">
        <v>143</v>
      </c>
      <c r="V92" s="715"/>
      <c r="W92" s="634" t="s">
        <v>144</v>
      </c>
      <c r="X92" s="715"/>
      <c r="Y92" s="635" t="s">
        <v>145</v>
      </c>
      <c r="Z92" s="716"/>
      <c r="AA92" s="636" t="s">
        <v>144</v>
      </c>
      <c r="AB92" s="715"/>
      <c r="AC92" s="636" t="s">
        <v>146</v>
      </c>
      <c r="AD92" s="637" t="s">
        <v>147</v>
      </c>
      <c r="AE92" s="768" t="str">
        <f t="shared" si="3"/>
        <v/>
      </c>
      <c r="AF92" s="640" t="s">
        <v>148</v>
      </c>
      <c r="AG92" s="639" t="str">
        <f t="shared" si="4"/>
        <v/>
      </c>
      <c r="AH92" s="773"/>
      <c r="AI92" s="774"/>
      <c r="AJ92" s="773"/>
      <c r="AK92" s="774"/>
    </row>
    <row r="93" spans="1:37" ht="36.75" customHeight="1">
      <c r="A93" s="625">
        <f t="shared" si="5"/>
        <v>82</v>
      </c>
      <c r="B93" s="626" t="str">
        <f>IF(基本情報入力シート!C115="","",基本情報入力シート!C115)</f>
        <v/>
      </c>
      <c r="C93" s="627" t="str">
        <f>IF(基本情報入力シート!D115="","",基本情報入力シート!D115)</f>
        <v/>
      </c>
      <c r="D93" s="628" t="str">
        <f>IF(基本情報入力シート!E115="","",基本情報入力シート!E115)</f>
        <v/>
      </c>
      <c r="E93" s="628" t="str">
        <f>IF(基本情報入力シート!F115="","",基本情報入力シート!F115)</f>
        <v/>
      </c>
      <c r="F93" s="628" t="str">
        <f>IF(基本情報入力シート!G115="","",基本情報入力シート!G115)</f>
        <v/>
      </c>
      <c r="G93" s="628" t="str">
        <f>IF(基本情報入力シート!H115="","",基本情報入力シート!H115)</f>
        <v/>
      </c>
      <c r="H93" s="628" t="str">
        <f>IF(基本情報入力シート!I115="","",基本情報入力シート!I115)</f>
        <v/>
      </c>
      <c r="I93" s="628" t="str">
        <f>IF(基本情報入力シート!J115="","",基本情報入力シート!J115)</f>
        <v/>
      </c>
      <c r="J93" s="628" t="str">
        <f>IF(基本情報入力シート!K115="","",基本情報入力シート!K115)</f>
        <v/>
      </c>
      <c r="K93" s="629" t="str">
        <f>IF(基本情報入力シート!L115="","",基本情報入力シート!L115)</f>
        <v/>
      </c>
      <c r="L93" s="630" t="str">
        <f>IF(基本情報入力シート!M115="","",基本情報入力シート!M115)</f>
        <v/>
      </c>
      <c r="M93" s="630" t="str">
        <f>IF(基本情報入力シート!R115="","",基本情報入力シート!R115)</f>
        <v/>
      </c>
      <c r="N93" s="630" t="str">
        <f>IF(基本情報入力シート!W115="","",基本情報入力シート!W115)</f>
        <v/>
      </c>
      <c r="O93" s="625" t="str">
        <f>IF(基本情報入力シート!X115="","",基本情報入力シート!X115)</f>
        <v/>
      </c>
      <c r="P93" s="631" t="str">
        <f>IF(基本情報入力シート!Y115="","",基本情報入力シート!Y115)</f>
        <v/>
      </c>
      <c r="Q93" s="713"/>
      <c r="R93" s="450" t="str">
        <f>IF(基本情報入力シート!AB115="","",基本情報入力シート!AB115)</f>
        <v/>
      </c>
      <c r="S93" s="714"/>
      <c r="T93" s="632" t="str">
        <f>IF(P93="","",VLOOKUP(P93,【参考】数式用!$J$2:$L$34,3,FALSE))</f>
        <v/>
      </c>
      <c r="U93" s="633" t="s">
        <v>143</v>
      </c>
      <c r="V93" s="715"/>
      <c r="W93" s="634" t="s">
        <v>144</v>
      </c>
      <c r="X93" s="715"/>
      <c r="Y93" s="635" t="s">
        <v>145</v>
      </c>
      <c r="Z93" s="716"/>
      <c r="AA93" s="636" t="s">
        <v>144</v>
      </c>
      <c r="AB93" s="715"/>
      <c r="AC93" s="636" t="s">
        <v>146</v>
      </c>
      <c r="AD93" s="637" t="s">
        <v>147</v>
      </c>
      <c r="AE93" s="768" t="str">
        <f t="shared" si="3"/>
        <v/>
      </c>
      <c r="AF93" s="640" t="s">
        <v>148</v>
      </c>
      <c r="AG93" s="639" t="str">
        <f t="shared" si="4"/>
        <v/>
      </c>
      <c r="AH93" s="773"/>
      <c r="AI93" s="774"/>
      <c r="AJ93" s="773"/>
      <c r="AK93" s="774"/>
    </row>
    <row r="94" spans="1:37" ht="36.75" customHeight="1">
      <c r="A94" s="625">
        <f t="shared" si="5"/>
        <v>83</v>
      </c>
      <c r="B94" s="626" t="str">
        <f>IF(基本情報入力シート!C116="","",基本情報入力シート!C116)</f>
        <v/>
      </c>
      <c r="C94" s="627" t="str">
        <f>IF(基本情報入力シート!D116="","",基本情報入力シート!D116)</f>
        <v/>
      </c>
      <c r="D94" s="628" t="str">
        <f>IF(基本情報入力シート!E116="","",基本情報入力シート!E116)</f>
        <v/>
      </c>
      <c r="E94" s="628" t="str">
        <f>IF(基本情報入力シート!F116="","",基本情報入力シート!F116)</f>
        <v/>
      </c>
      <c r="F94" s="628" t="str">
        <f>IF(基本情報入力シート!G116="","",基本情報入力シート!G116)</f>
        <v/>
      </c>
      <c r="G94" s="628" t="str">
        <f>IF(基本情報入力シート!H116="","",基本情報入力シート!H116)</f>
        <v/>
      </c>
      <c r="H94" s="628" t="str">
        <f>IF(基本情報入力シート!I116="","",基本情報入力シート!I116)</f>
        <v/>
      </c>
      <c r="I94" s="628" t="str">
        <f>IF(基本情報入力シート!J116="","",基本情報入力シート!J116)</f>
        <v/>
      </c>
      <c r="J94" s="628" t="str">
        <f>IF(基本情報入力シート!K116="","",基本情報入力シート!K116)</f>
        <v/>
      </c>
      <c r="K94" s="629" t="str">
        <f>IF(基本情報入力シート!L116="","",基本情報入力シート!L116)</f>
        <v/>
      </c>
      <c r="L94" s="630" t="str">
        <f>IF(基本情報入力シート!M116="","",基本情報入力シート!M116)</f>
        <v/>
      </c>
      <c r="M94" s="630" t="str">
        <f>IF(基本情報入力シート!R116="","",基本情報入力シート!R116)</f>
        <v/>
      </c>
      <c r="N94" s="630" t="str">
        <f>IF(基本情報入力シート!W116="","",基本情報入力シート!W116)</f>
        <v/>
      </c>
      <c r="O94" s="625" t="str">
        <f>IF(基本情報入力シート!X116="","",基本情報入力シート!X116)</f>
        <v/>
      </c>
      <c r="P94" s="631" t="str">
        <f>IF(基本情報入力シート!Y116="","",基本情報入力シート!Y116)</f>
        <v/>
      </c>
      <c r="Q94" s="713"/>
      <c r="R94" s="450" t="str">
        <f>IF(基本情報入力シート!AB116="","",基本情報入力シート!AB116)</f>
        <v/>
      </c>
      <c r="S94" s="714"/>
      <c r="T94" s="632" t="str">
        <f>IF(P94="","",VLOOKUP(P94,【参考】数式用!$J$2:$L$34,3,FALSE))</f>
        <v/>
      </c>
      <c r="U94" s="633" t="s">
        <v>143</v>
      </c>
      <c r="V94" s="715"/>
      <c r="W94" s="634" t="s">
        <v>144</v>
      </c>
      <c r="X94" s="715"/>
      <c r="Y94" s="635" t="s">
        <v>145</v>
      </c>
      <c r="Z94" s="716"/>
      <c r="AA94" s="636" t="s">
        <v>144</v>
      </c>
      <c r="AB94" s="715"/>
      <c r="AC94" s="636" t="s">
        <v>146</v>
      </c>
      <c r="AD94" s="637" t="s">
        <v>147</v>
      </c>
      <c r="AE94" s="768" t="str">
        <f t="shared" si="3"/>
        <v/>
      </c>
      <c r="AF94" s="640" t="s">
        <v>148</v>
      </c>
      <c r="AG94" s="639" t="str">
        <f t="shared" si="4"/>
        <v/>
      </c>
      <c r="AH94" s="773"/>
      <c r="AI94" s="774"/>
      <c r="AJ94" s="773"/>
      <c r="AK94" s="774"/>
    </row>
    <row r="95" spans="1:37" ht="36.75" customHeight="1">
      <c r="A95" s="625">
        <f t="shared" si="5"/>
        <v>84</v>
      </c>
      <c r="B95" s="626" t="str">
        <f>IF(基本情報入力シート!C117="","",基本情報入力シート!C117)</f>
        <v/>
      </c>
      <c r="C95" s="627" t="str">
        <f>IF(基本情報入力シート!D117="","",基本情報入力シート!D117)</f>
        <v/>
      </c>
      <c r="D95" s="628" t="str">
        <f>IF(基本情報入力シート!E117="","",基本情報入力シート!E117)</f>
        <v/>
      </c>
      <c r="E95" s="628" t="str">
        <f>IF(基本情報入力シート!F117="","",基本情報入力シート!F117)</f>
        <v/>
      </c>
      <c r="F95" s="628" t="str">
        <f>IF(基本情報入力シート!G117="","",基本情報入力シート!G117)</f>
        <v/>
      </c>
      <c r="G95" s="628" t="str">
        <f>IF(基本情報入力シート!H117="","",基本情報入力シート!H117)</f>
        <v/>
      </c>
      <c r="H95" s="628" t="str">
        <f>IF(基本情報入力シート!I117="","",基本情報入力シート!I117)</f>
        <v/>
      </c>
      <c r="I95" s="628" t="str">
        <f>IF(基本情報入力シート!J117="","",基本情報入力シート!J117)</f>
        <v/>
      </c>
      <c r="J95" s="628" t="str">
        <f>IF(基本情報入力シート!K117="","",基本情報入力シート!K117)</f>
        <v/>
      </c>
      <c r="K95" s="629" t="str">
        <f>IF(基本情報入力シート!L117="","",基本情報入力シート!L117)</f>
        <v/>
      </c>
      <c r="L95" s="630" t="str">
        <f>IF(基本情報入力シート!M117="","",基本情報入力シート!M117)</f>
        <v/>
      </c>
      <c r="M95" s="630" t="str">
        <f>IF(基本情報入力シート!R117="","",基本情報入力シート!R117)</f>
        <v/>
      </c>
      <c r="N95" s="630" t="str">
        <f>IF(基本情報入力シート!W117="","",基本情報入力シート!W117)</f>
        <v/>
      </c>
      <c r="O95" s="625" t="str">
        <f>IF(基本情報入力シート!X117="","",基本情報入力シート!X117)</f>
        <v/>
      </c>
      <c r="P95" s="631" t="str">
        <f>IF(基本情報入力シート!Y117="","",基本情報入力シート!Y117)</f>
        <v/>
      </c>
      <c r="Q95" s="713"/>
      <c r="R95" s="450" t="str">
        <f>IF(基本情報入力シート!AB117="","",基本情報入力シート!AB117)</f>
        <v/>
      </c>
      <c r="S95" s="714"/>
      <c r="T95" s="632" t="str">
        <f>IF(P95="","",VLOOKUP(P95,【参考】数式用!$J$2:$L$34,3,FALSE))</f>
        <v/>
      </c>
      <c r="U95" s="633" t="s">
        <v>143</v>
      </c>
      <c r="V95" s="715"/>
      <c r="W95" s="634" t="s">
        <v>144</v>
      </c>
      <c r="X95" s="715"/>
      <c r="Y95" s="635" t="s">
        <v>145</v>
      </c>
      <c r="Z95" s="716"/>
      <c r="AA95" s="636" t="s">
        <v>144</v>
      </c>
      <c r="AB95" s="715"/>
      <c r="AC95" s="636" t="s">
        <v>146</v>
      </c>
      <c r="AD95" s="637" t="s">
        <v>147</v>
      </c>
      <c r="AE95" s="768" t="str">
        <f t="shared" si="3"/>
        <v/>
      </c>
      <c r="AF95" s="640" t="s">
        <v>148</v>
      </c>
      <c r="AG95" s="639" t="str">
        <f t="shared" si="4"/>
        <v/>
      </c>
      <c r="AH95" s="773"/>
      <c r="AI95" s="774"/>
      <c r="AJ95" s="773"/>
      <c r="AK95" s="774"/>
    </row>
    <row r="96" spans="1:37" ht="36.75" customHeight="1">
      <c r="A96" s="625">
        <f t="shared" si="5"/>
        <v>85</v>
      </c>
      <c r="B96" s="626" t="str">
        <f>IF(基本情報入力シート!C118="","",基本情報入力シート!C118)</f>
        <v/>
      </c>
      <c r="C96" s="627" t="str">
        <f>IF(基本情報入力シート!D118="","",基本情報入力シート!D118)</f>
        <v/>
      </c>
      <c r="D96" s="628" t="str">
        <f>IF(基本情報入力シート!E118="","",基本情報入力シート!E118)</f>
        <v/>
      </c>
      <c r="E96" s="628" t="str">
        <f>IF(基本情報入力シート!F118="","",基本情報入力シート!F118)</f>
        <v/>
      </c>
      <c r="F96" s="628" t="str">
        <f>IF(基本情報入力シート!G118="","",基本情報入力シート!G118)</f>
        <v/>
      </c>
      <c r="G96" s="628" t="str">
        <f>IF(基本情報入力シート!H118="","",基本情報入力シート!H118)</f>
        <v/>
      </c>
      <c r="H96" s="628" t="str">
        <f>IF(基本情報入力シート!I118="","",基本情報入力シート!I118)</f>
        <v/>
      </c>
      <c r="I96" s="628" t="str">
        <f>IF(基本情報入力シート!J118="","",基本情報入力シート!J118)</f>
        <v/>
      </c>
      <c r="J96" s="628" t="str">
        <f>IF(基本情報入力シート!K118="","",基本情報入力シート!K118)</f>
        <v/>
      </c>
      <c r="K96" s="629" t="str">
        <f>IF(基本情報入力シート!L118="","",基本情報入力シート!L118)</f>
        <v/>
      </c>
      <c r="L96" s="630" t="str">
        <f>IF(基本情報入力シート!M118="","",基本情報入力シート!M118)</f>
        <v/>
      </c>
      <c r="M96" s="630" t="str">
        <f>IF(基本情報入力シート!R118="","",基本情報入力シート!R118)</f>
        <v/>
      </c>
      <c r="N96" s="630" t="str">
        <f>IF(基本情報入力シート!W118="","",基本情報入力シート!W118)</f>
        <v/>
      </c>
      <c r="O96" s="625" t="str">
        <f>IF(基本情報入力シート!X118="","",基本情報入力シート!X118)</f>
        <v/>
      </c>
      <c r="P96" s="631" t="str">
        <f>IF(基本情報入力シート!Y118="","",基本情報入力シート!Y118)</f>
        <v/>
      </c>
      <c r="Q96" s="713"/>
      <c r="R96" s="450" t="str">
        <f>IF(基本情報入力シート!AB118="","",基本情報入力シート!AB118)</f>
        <v/>
      </c>
      <c r="S96" s="714"/>
      <c r="T96" s="632" t="str">
        <f>IF(P96="","",VLOOKUP(P96,【参考】数式用!$J$2:$L$34,3,FALSE))</f>
        <v/>
      </c>
      <c r="U96" s="633" t="s">
        <v>143</v>
      </c>
      <c r="V96" s="715"/>
      <c r="W96" s="634" t="s">
        <v>144</v>
      </c>
      <c r="X96" s="715"/>
      <c r="Y96" s="635" t="s">
        <v>145</v>
      </c>
      <c r="Z96" s="716"/>
      <c r="AA96" s="636" t="s">
        <v>144</v>
      </c>
      <c r="AB96" s="715"/>
      <c r="AC96" s="636" t="s">
        <v>146</v>
      </c>
      <c r="AD96" s="637" t="s">
        <v>147</v>
      </c>
      <c r="AE96" s="768" t="str">
        <f t="shared" si="3"/>
        <v/>
      </c>
      <c r="AF96" s="640" t="s">
        <v>148</v>
      </c>
      <c r="AG96" s="639" t="str">
        <f t="shared" si="4"/>
        <v/>
      </c>
      <c r="AH96" s="773"/>
      <c r="AI96" s="774"/>
      <c r="AJ96" s="773"/>
      <c r="AK96" s="774"/>
    </row>
    <row r="97" spans="1:37" ht="36.75" customHeight="1">
      <c r="A97" s="625">
        <f t="shared" si="5"/>
        <v>86</v>
      </c>
      <c r="B97" s="626" t="str">
        <f>IF(基本情報入力シート!C119="","",基本情報入力シート!C119)</f>
        <v/>
      </c>
      <c r="C97" s="627" t="str">
        <f>IF(基本情報入力シート!D119="","",基本情報入力シート!D119)</f>
        <v/>
      </c>
      <c r="D97" s="628" t="str">
        <f>IF(基本情報入力シート!E119="","",基本情報入力シート!E119)</f>
        <v/>
      </c>
      <c r="E97" s="628" t="str">
        <f>IF(基本情報入力シート!F119="","",基本情報入力シート!F119)</f>
        <v/>
      </c>
      <c r="F97" s="628" t="str">
        <f>IF(基本情報入力シート!G119="","",基本情報入力シート!G119)</f>
        <v/>
      </c>
      <c r="G97" s="628" t="str">
        <f>IF(基本情報入力シート!H119="","",基本情報入力シート!H119)</f>
        <v/>
      </c>
      <c r="H97" s="628" t="str">
        <f>IF(基本情報入力シート!I119="","",基本情報入力シート!I119)</f>
        <v/>
      </c>
      <c r="I97" s="628" t="str">
        <f>IF(基本情報入力シート!J119="","",基本情報入力シート!J119)</f>
        <v/>
      </c>
      <c r="J97" s="628" t="str">
        <f>IF(基本情報入力シート!K119="","",基本情報入力シート!K119)</f>
        <v/>
      </c>
      <c r="K97" s="629" t="str">
        <f>IF(基本情報入力シート!L119="","",基本情報入力シート!L119)</f>
        <v/>
      </c>
      <c r="L97" s="630" t="str">
        <f>IF(基本情報入力シート!M119="","",基本情報入力シート!M119)</f>
        <v/>
      </c>
      <c r="M97" s="630" t="str">
        <f>IF(基本情報入力シート!R119="","",基本情報入力シート!R119)</f>
        <v/>
      </c>
      <c r="N97" s="630" t="str">
        <f>IF(基本情報入力シート!W119="","",基本情報入力シート!W119)</f>
        <v/>
      </c>
      <c r="O97" s="625" t="str">
        <f>IF(基本情報入力シート!X119="","",基本情報入力シート!X119)</f>
        <v/>
      </c>
      <c r="P97" s="631" t="str">
        <f>IF(基本情報入力シート!Y119="","",基本情報入力シート!Y119)</f>
        <v/>
      </c>
      <c r="Q97" s="713"/>
      <c r="R97" s="450" t="str">
        <f>IF(基本情報入力シート!AB119="","",基本情報入力シート!AB119)</f>
        <v/>
      </c>
      <c r="S97" s="714"/>
      <c r="T97" s="632" t="str">
        <f>IF(P97="","",VLOOKUP(P97,【参考】数式用!$J$2:$L$34,3,FALSE))</f>
        <v/>
      </c>
      <c r="U97" s="633" t="s">
        <v>143</v>
      </c>
      <c r="V97" s="715"/>
      <c r="W97" s="634" t="s">
        <v>144</v>
      </c>
      <c r="X97" s="715"/>
      <c r="Y97" s="635" t="s">
        <v>145</v>
      </c>
      <c r="Z97" s="716"/>
      <c r="AA97" s="636" t="s">
        <v>144</v>
      </c>
      <c r="AB97" s="715"/>
      <c r="AC97" s="636" t="s">
        <v>146</v>
      </c>
      <c r="AD97" s="637" t="s">
        <v>147</v>
      </c>
      <c r="AE97" s="768" t="str">
        <f t="shared" si="3"/>
        <v/>
      </c>
      <c r="AF97" s="640" t="s">
        <v>148</v>
      </c>
      <c r="AG97" s="639" t="str">
        <f t="shared" si="4"/>
        <v/>
      </c>
      <c r="AH97" s="773"/>
      <c r="AI97" s="774"/>
      <c r="AJ97" s="773"/>
      <c r="AK97" s="774"/>
    </row>
    <row r="98" spans="1:37" ht="36.75" customHeight="1">
      <c r="A98" s="625">
        <f t="shared" si="5"/>
        <v>87</v>
      </c>
      <c r="B98" s="626" t="str">
        <f>IF(基本情報入力シート!C120="","",基本情報入力シート!C120)</f>
        <v/>
      </c>
      <c r="C98" s="627" t="str">
        <f>IF(基本情報入力シート!D120="","",基本情報入力シート!D120)</f>
        <v/>
      </c>
      <c r="D98" s="628" t="str">
        <f>IF(基本情報入力シート!E120="","",基本情報入力シート!E120)</f>
        <v/>
      </c>
      <c r="E98" s="628" t="str">
        <f>IF(基本情報入力シート!F120="","",基本情報入力シート!F120)</f>
        <v/>
      </c>
      <c r="F98" s="628" t="str">
        <f>IF(基本情報入力シート!G120="","",基本情報入力シート!G120)</f>
        <v/>
      </c>
      <c r="G98" s="628" t="str">
        <f>IF(基本情報入力シート!H120="","",基本情報入力シート!H120)</f>
        <v/>
      </c>
      <c r="H98" s="628" t="str">
        <f>IF(基本情報入力シート!I120="","",基本情報入力シート!I120)</f>
        <v/>
      </c>
      <c r="I98" s="628" t="str">
        <f>IF(基本情報入力シート!J120="","",基本情報入力シート!J120)</f>
        <v/>
      </c>
      <c r="J98" s="628" t="str">
        <f>IF(基本情報入力シート!K120="","",基本情報入力シート!K120)</f>
        <v/>
      </c>
      <c r="K98" s="629" t="str">
        <f>IF(基本情報入力シート!L120="","",基本情報入力シート!L120)</f>
        <v/>
      </c>
      <c r="L98" s="630" t="str">
        <f>IF(基本情報入力シート!M120="","",基本情報入力シート!M120)</f>
        <v/>
      </c>
      <c r="M98" s="630" t="str">
        <f>IF(基本情報入力シート!R120="","",基本情報入力シート!R120)</f>
        <v/>
      </c>
      <c r="N98" s="630" t="str">
        <f>IF(基本情報入力シート!W120="","",基本情報入力シート!W120)</f>
        <v/>
      </c>
      <c r="O98" s="625" t="str">
        <f>IF(基本情報入力シート!X120="","",基本情報入力シート!X120)</f>
        <v/>
      </c>
      <c r="P98" s="631" t="str">
        <f>IF(基本情報入力シート!Y120="","",基本情報入力シート!Y120)</f>
        <v/>
      </c>
      <c r="Q98" s="713"/>
      <c r="R98" s="450" t="str">
        <f>IF(基本情報入力シート!AB120="","",基本情報入力シート!AB120)</f>
        <v/>
      </c>
      <c r="S98" s="714"/>
      <c r="T98" s="632" t="str">
        <f>IF(P98="","",VLOOKUP(P98,【参考】数式用!$J$2:$L$34,3,FALSE))</f>
        <v/>
      </c>
      <c r="U98" s="633" t="s">
        <v>143</v>
      </c>
      <c r="V98" s="715"/>
      <c r="W98" s="634" t="s">
        <v>144</v>
      </c>
      <c r="X98" s="715"/>
      <c r="Y98" s="635" t="s">
        <v>145</v>
      </c>
      <c r="Z98" s="716"/>
      <c r="AA98" s="636" t="s">
        <v>144</v>
      </c>
      <c r="AB98" s="715"/>
      <c r="AC98" s="636" t="s">
        <v>146</v>
      </c>
      <c r="AD98" s="637" t="s">
        <v>147</v>
      </c>
      <c r="AE98" s="768" t="str">
        <f t="shared" si="3"/>
        <v/>
      </c>
      <c r="AF98" s="640" t="s">
        <v>148</v>
      </c>
      <c r="AG98" s="639" t="str">
        <f t="shared" si="4"/>
        <v/>
      </c>
      <c r="AH98" s="773"/>
      <c r="AI98" s="774"/>
      <c r="AJ98" s="773"/>
      <c r="AK98" s="774"/>
    </row>
    <row r="99" spans="1:37" ht="36.75" customHeight="1">
      <c r="A99" s="625">
        <f t="shared" si="5"/>
        <v>88</v>
      </c>
      <c r="B99" s="626" t="str">
        <f>IF(基本情報入力シート!C121="","",基本情報入力シート!C121)</f>
        <v/>
      </c>
      <c r="C99" s="627" t="str">
        <f>IF(基本情報入力シート!D121="","",基本情報入力シート!D121)</f>
        <v/>
      </c>
      <c r="D99" s="628" t="str">
        <f>IF(基本情報入力シート!E121="","",基本情報入力シート!E121)</f>
        <v/>
      </c>
      <c r="E99" s="628" t="str">
        <f>IF(基本情報入力シート!F121="","",基本情報入力シート!F121)</f>
        <v/>
      </c>
      <c r="F99" s="628" t="str">
        <f>IF(基本情報入力シート!G121="","",基本情報入力シート!G121)</f>
        <v/>
      </c>
      <c r="G99" s="628" t="str">
        <f>IF(基本情報入力シート!H121="","",基本情報入力シート!H121)</f>
        <v/>
      </c>
      <c r="H99" s="628" t="str">
        <f>IF(基本情報入力シート!I121="","",基本情報入力シート!I121)</f>
        <v/>
      </c>
      <c r="I99" s="628" t="str">
        <f>IF(基本情報入力シート!J121="","",基本情報入力シート!J121)</f>
        <v/>
      </c>
      <c r="J99" s="628" t="str">
        <f>IF(基本情報入力シート!K121="","",基本情報入力シート!K121)</f>
        <v/>
      </c>
      <c r="K99" s="629" t="str">
        <f>IF(基本情報入力シート!L121="","",基本情報入力シート!L121)</f>
        <v/>
      </c>
      <c r="L99" s="630" t="str">
        <f>IF(基本情報入力シート!M121="","",基本情報入力シート!M121)</f>
        <v/>
      </c>
      <c r="M99" s="630" t="str">
        <f>IF(基本情報入力シート!R121="","",基本情報入力シート!R121)</f>
        <v/>
      </c>
      <c r="N99" s="630" t="str">
        <f>IF(基本情報入力シート!W121="","",基本情報入力シート!W121)</f>
        <v/>
      </c>
      <c r="O99" s="625" t="str">
        <f>IF(基本情報入力シート!X121="","",基本情報入力シート!X121)</f>
        <v/>
      </c>
      <c r="P99" s="631" t="str">
        <f>IF(基本情報入力シート!Y121="","",基本情報入力シート!Y121)</f>
        <v/>
      </c>
      <c r="Q99" s="713"/>
      <c r="R99" s="450" t="str">
        <f>IF(基本情報入力シート!AB121="","",基本情報入力シート!AB121)</f>
        <v/>
      </c>
      <c r="S99" s="714"/>
      <c r="T99" s="632" t="str">
        <f>IF(P99="","",VLOOKUP(P99,【参考】数式用!$J$2:$L$34,3,FALSE))</f>
        <v/>
      </c>
      <c r="U99" s="633" t="s">
        <v>143</v>
      </c>
      <c r="V99" s="715"/>
      <c r="W99" s="634" t="s">
        <v>144</v>
      </c>
      <c r="X99" s="715"/>
      <c r="Y99" s="635" t="s">
        <v>145</v>
      </c>
      <c r="Z99" s="716"/>
      <c r="AA99" s="636" t="s">
        <v>144</v>
      </c>
      <c r="AB99" s="715"/>
      <c r="AC99" s="636" t="s">
        <v>146</v>
      </c>
      <c r="AD99" s="637" t="s">
        <v>147</v>
      </c>
      <c r="AE99" s="768" t="str">
        <f t="shared" si="3"/>
        <v/>
      </c>
      <c r="AF99" s="640" t="s">
        <v>148</v>
      </c>
      <c r="AG99" s="639" t="str">
        <f t="shared" si="4"/>
        <v/>
      </c>
      <c r="AH99" s="773"/>
      <c r="AI99" s="774"/>
      <c r="AJ99" s="773"/>
      <c r="AK99" s="774"/>
    </row>
    <row r="100" spans="1:37" ht="36.75" customHeight="1">
      <c r="A100" s="625">
        <f t="shared" si="5"/>
        <v>89</v>
      </c>
      <c r="B100" s="626" t="str">
        <f>IF(基本情報入力シート!C122="","",基本情報入力シート!C122)</f>
        <v/>
      </c>
      <c r="C100" s="627" t="str">
        <f>IF(基本情報入力シート!D122="","",基本情報入力シート!D122)</f>
        <v/>
      </c>
      <c r="D100" s="628" t="str">
        <f>IF(基本情報入力シート!E122="","",基本情報入力シート!E122)</f>
        <v/>
      </c>
      <c r="E100" s="628" t="str">
        <f>IF(基本情報入力シート!F122="","",基本情報入力シート!F122)</f>
        <v/>
      </c>
      <c r="F100" s="628" t="str">
        <f>IF(基本情報入力シート!G122="","",基本情報入力シート!G122)</f>
        <v/>
      </c>
      <c r="G100" s="628" t="str">
        <f>IF(基本情報入力シート!H122="","",基本情報入力シート!H122)</f>
        <v/>
      </c>
      <c r="H100" s="628" t="str">
        <f>IF(基本情報入力シート!I122="","",基本情報入力シート!I122)</f>
        <v/>
      </c>
      <c r="I100" s="628" t="str">
        <f>IF(基本情報入力シート!J122="","",基本情報入力シート!J122)</f>
        <v/>
      </c>
      <c r="J100" s="628" t="str">
        <f>IF(基本情報入力シート!K122="","",基本情報入力シート!K122)</f>
        <v/>
      </c>
      <c r="K100" s="629" t="str">
        <f>IF(基本情報入力シート!L122="","",基本情報入力シート!L122)</f>
        <v/>
      </c>
      <c r="L100" s="630" t="str">
        <f>IF(基本情報入力シート!M122="","",基本情報入力シート!M122)</f>
        <v/>
      </c>
      <c r="M100" s="630" t="str">
        <f>IF(基本情報入力シート!R122="","",基本情報入力シート!R122)</f>
        <v/>
      </c>
      <c r="N100" s="630" t="str">
        <f>IF(基本情報入力シート!W122="","",基本情報入力シート!W122)</f>
        <v/>
      </c>
      <c r="O100" s="625" t="str">
        <f>IF(基本情報入力シート!X122="","",基本情報入力シート!X122)</f>
        <v/>
      </c>
      <c r="P100" s="631" t="str">
        <f>IF(基本情報入力シート!Y122="","",基本情報入力シート!Y122)</f>
        <v/>
      </c>
      <c r="Q100" s="713"/>
      <c r="R100" s="450" t="str">
        <f>IF(基本情報入力シート!AB122="","",基本情報入力シート!AB122)</f>
        <v/>
      </c>
      <c r="S100" s="714"/>
      <c r="T100" s="632" t="str">
        <f>IF(P100="","",VLOOKUP(P100,【参考】数式用!$J$2:$L$34,3,FALSE))</f>
        <v/>
      </c>
      <c r="U100" s="633" t="s">
        <v>143</v>
      </c>
      <c r="V100" s="715"/>
      <c r="W100" s="634" t="s">
        <v>144</v>
      </c>
      <c r="X100" s="715"/>
      <c r="Y100" s="635" t="s">
        <v>145</v>
      </c>
      <c r="Z100" s="716"/>
      <c r="AA100" s="636" t="s">
        <v>144</v>
      </c>
      <c r="AB100" s="715"/>
      <c r="AC100" s="636" t="s">
        <v>146</v>
      </c>
      <c r="AD100" s="637" t="s">
        <v>147</v>
      </c>
      <c r="AE100" s="768" t="str">
        <f t="shared" si="3"/>
        <v/>
      </c>
      <c r="AF100" s="640" t="s">
        <v>148</v>
      </c>
      <c r="AG100" s="639" t="str">
        <f t="shared" si="4"/>
        <v/>
      </c>
      <c r="AH100" s="773"/>
      <c r="AI100" s="774"/>
      <c r="AJ100" s="773"/>
      <c r="AK100" s="774"/>
    </row>
    <row r="101" spans="1:37" ht="36.75" customHeight="1">
      <c r="A101" s="625">
        <f t="shared" si="5"/>
        <v>90</v>
      </c>
      <c r="B101" s="626" t="str">
        <f>IF(基本情報入力シート!C123="","",基本情報入力シート!C123)</f>
        <v/>
      </c>
      <c r="C101" s="627" t="str">
        <f>IF(基本情報入力シート!D123="","",基本情報入力シート!D123)</f>
        <v/>
      </c>
      <c r="D101" s="628" t="str">
        <f>IF(基本情報入力シート!E123="","",基本情報入力シート!E123)</f>
        <v/>
      </c>
      <c r="E101" s="628" t="str">
        <f>IF(基本情報入力シート!F123="","",基本情報入力シート!F123)</f>
        <v/>
      </c>
      <c r="F101" s="628" t="str">
        <f>IF(基本情報入力シート!G123="","",基本情報入力シート!G123)</f>
        <v/>
      </c>
      <c r="G101" s="628" t="str">
        <f>IF(基本情報入力シート!H123="","",基本情報入力シート!H123)</f>
        <v/>
      </c>
      <c r="H101" s="628" t="str">
        <f>IF(基本情報入力シート!I123="","",基本情報入力シート!I123)</f>
        <v/>
      </c>
      <c r="I101" s="628" t="str">
        <f>IF(基本情報入力シート!J123="","",基本情報入力シート!J123)</f>
        <v/>
      </c>
      <c r="J101" s="628" t="str">
        <f>IF(基本情報入力シート!K123="","",基本情報入力シート!K123)</f>
        <v/>
      </c>
      <c r="K101" s="629" t="str">
        <f>IF(基本情報入力シート!L123="","",基本情報入力シート!L123)</f>
        <v/>
      </c>
      <c r="L101" s="630" t="str">
        <f>IF(基本情報入力シート!M123="","",基本情報入力シート!M123)</f>
        <v/>
      </c>
      <c r="M101" s="630" t="str">
        <f>IF(基本情報入力シート!R123="","",基本情報入力シート!R123)</f>
        <v/>
      </c>
      <c r="N101" s="630" t="str">
        <f>IF(基本情報入力シート!W123="","",基本情報入力シート!W123)</f>
        <v/>
      </c>
      <c r="O101" s="625" t="str">
        <f>IF(基本情報入力シート!X123="","",基本情報入力シート!X123)</f>
        <v/>
      </c>
      <c r="P101" s="631" t="str">
        <f>IF(基本情報入力シート!Y123="","",基本情報入力シート!Y123)</f>
        <v/>
      </c>
      <c r="Q101" s="713"/>
      <c r="R101" s="450" t="str">
        <f>IF(基本情報入力シート!AB123="","",基本情報入力シート!AB123)</f>
        <v/>
      </c>
      <c r="S101" s="714"/>
      <c r="T101" s="632" t="str">
        <f>IF(P101="","",VLOOKUP(P101,【参考】数式用!$J$2:$L$34,3,FALSE))</f>
        <v/>
      </c>
      <c r="U101" s="633" t="s">
        <v>143</v>
      </c>
      <c r="V101" s="715"/>
      <c r="W101" s="634" t="s">
        <v>144</v>
      </c>
      <c r="X101" s="715"/>
      <c r="Y101" s="635" t="s">
        <v>145</v>
      </c>
      <c r="Z101" s="716"/>
      <c r="AA101" s="636" t="s">
        <v>144</v>
      </c>
      <c r="AB101" s="715"/>
      <c r="AC101" s="636" t="s">
        <v>146</v>
      </c>
      <c r="AD101" s="637" t="s">
        <v>147</v>
      </c>
      <c r="AE101" s="768" t="str">
        <f t="shared" si="3"/>
        <v/>
      </c>
      <c r="AF101" s="640" t="s">
        <v>148</v>
      </c>
      <c r="AG101" s="639" t="str">
        <f t="shared" si="4"/>
        <v/>
      </c>
      <c r="AH101" s="773"/>
      <c r="AI101" s="774"/>
      <c r="AJ101" s="773"/>
      <c r="AK101" s="774"/>
    </row>
    <row r="102" spans="1:37" ht="36.75" customHeight="1">
      <c r="A102" s="625">
        <f t="shared" si="5"/>
        <v>91</v>
      </c>
      <c r="B102" s="626" t="str">
        <f>IF(基本情報入力シート!C124="","",基本情報入力シート!C124)</f>
        <v/>
      </c>
      <c r="C102" s="627" t="str">
        <f>IF(基本情報入力シート!D124="","",基本情報入力シート!D124)</f>
        <v/>
      </c>
      <c r="D102" s="628" t="str">
        <f>IF(基本情報入力シート!E124="","",基本情報入力シート!E124)</f>
        <v/>
      </c>
      <c r="E102" s="628" t="str">
        <f>IF(基本情報入力シート!F124="","",基本情報入力シート!F124)</f>
        <v/>
      </c>
      <c r="F102" s="628" t="str">
        <f>IF(基本情報入力シート!G124="","",基本情報入力シート!G124)</f>
        <v/>
      </c>
      <c r="G102" s="628" t="str">
        <f>IF(基本情報入力シート!H124="","",基本情報入力シート!H124)</f>
        <v/>
      </c>
      <c r="H102" s="628" t="str">
        <f>IF(基本情報入力シート!I124="","",基本情報入力シート!I124)</f>
        <v/>
      </c>
      <c r="I102" s="628" t="str">
        <f>IF(基本情報入力シート!J124="","",基本情報入力シート!J124)</f>
        <v/>
      </c>
      <c r="J102" s="628" t="str">
        <f>IF(基本情報入力シート!K124="","",基本情報入力シート!K124)</f>
        <v/>
      </c>
      <c r="K102" s="629" t="str">
        <f>IF(基本情報入力シート!L124="","",基本情報入力シート!L124)</f>
        <v/>
      </c>
      <c r="L102" s="630" t="str">
        <f>IF(基本情報入力シート!M124="","",基本情報入力シート!M124)</f>
        <v/>
      </c>
      <c r="M102" s="630" t="str">
        <f>IF(基本情報入力シート!R124="","",基本情報入力シート!R124)</f>
        <v/>
      </c>
      <c r="N102" s="630" t="str">
        <f>IF(基本情報入力シート!W124="","",基本情報入力シート!W124)</f>
        <v/>
      </c>
      <c r="O102" s="625" t="str">
        <f>IF(基本情報入力シート!X124="","",基本情報入力シート!X124)</f>
        <v/>
      </c>
      <c r="P102" s="631" t="str">
        <f>IF(基本情報入力シート!Y124="","",基本情報入力シート!Y124)</f>
        <v/>
      </c>
      <c r="Q102" s="713"/>
      <c r="R102" s="450" t="str">
        <f>IF(基本情報入力シート!AB124="","",基本情報入力シート!AB124)</f>
        <v/>
      </c>
      <c r="S102" s="714"/>
      <c r="T102" s="632" t="str">
        <f>IF(P102="","",VLOOKUP(P102,【参考】数式用!$J$2:$L$34,3,FALSE))</f>
        <v/>
      </c>
      <c r="U102" s="633" t="s">
        <v>143</v>
      </c>
      <c r="V102" s="715"/>
      <c r="W102" s="634" t="s">
        <v>144</v>
      </c>
      <c r="X102" s="715"/>
      <c r="Y102" s="635" t="s">
        <v>145</v>
      </c>
      <c r="Z102" s="716"/>
      <c r="AA102" s="636" t="s">
        <v>144</v>
      </c>
      <c r="AB102" s="715"/>
      <c r="AC102" s="636" t="s">
        <v>146</v>
      </c>
      <c r="AD102" s="637" t="s">
        <v>147</v>
      </c>
      <c r="AE102" s="768" t="str">
        <f t="shared" si="3"/>
        <v/>
      </c>
      <c r="AF102" s="640" t="s">
        <v>148</v>
      </c>
      <c r="AG102" s="639" t="str">
        <f t="shared" si="4"/>
        <v/>
      </c>
      <c r="AH102" s="773"/>
      <c r="AI102" s="774"/>
      <c r="AJ102" s="773"/>
      <c r="AK102" s="774"/>
    </row>
    <row r="103" spans="1:37" ht="36.75" customHeight="1">
      <c r="A103" s="625">
        <f t="shared" si="5"/>
        <v>92</v>
      </c>
      <c r="B103" s="626" t="str">
        <f>IF(基本情報入力シート!C125="","",基本情報入力シート!C125)</f>
        <v/>
      </c>
      <c r="C103" s="627" t="str">
        <f>IF(基本情報入力シート!D125="","",基本情報入力シート!D125)</f>
        <v/>
      </c>
      <c r="D103" s="628" t="str">
        <f>IF(基本情報入力シート!E125="","",基本情報入力シート!E125)</f>
        <v/>
      </c>
      <c r="E103" s="628" t="str">
        <f>IF(基本情報入力シート!F125="","",基本情報入力シート!F125)</f>
        <v/>
      </c>
      <c r="F103" s="628" t="str">
        <f>IF(基本情報入力シート!G125="","",基本情報入力シート!G125)</f>
        <v/>
      </c>
      <c r="G103" s="628" t="str">
        <f>IF(基本情報入力シート!H125="","",基本情報入力シート!H125)</f>
        <v/>
      </c>
      <c r="H103" s="628" t="str">
        <f>IF(基本情報入力シート!I125="","",基本情報入力シート!I125)</f>
        <v/>
      </c>
      <c r="I103" s="628" t="str">
        <f>IF(基本情報入力シート!J125="","",基本情報入力シート!J125)</f>
        <v/>
      </c>
      <c r="J103" s="628" t="str">
        <f>IF(基本情報入力シート!K125="","",基本情報入力シート!K125)</f>
        <v/>
      </c>
      <c r="K103" s="629" t="str">
        <f>IF(基本情報入力シート!L125="","",基本情報入力シート!L125)</f>
        <v/>
      </c>
      <c r="L103" s="630" t="str">
        <f>IF(基本情報入力シート!M125="","",基本情報入力シート!M125)</f>
        <v/>
      </c>
      <c r="M103" s="630" t="str">
        <f>IF(基本情報入力シート!R125="","",基本情報入力シート!R125)</f>
        <v/>
      </c>
      <c r="N103" s="630" t="str">
        <f>IF(基本情報入力シート!W125="","",基本情報入力シート!W125)</f>
        <v/>
      </c>
      <c r="O103" s="625" t="str">
        <f>IF(基本情報入力シート!X125="","",基本情報入力シート!X125)</f>
        <v/>
      </c>
      <c r="P103" s="631" t="str">
        <f>IF(基本情報入力シート!Y125="","",基本情報入力シート!Y125)</f>
        <v/>
      </c>
      <c r="Q103" s="713"/>
      <c r="R103" s="450" t="str">
        <f>IF(基本情報入力シート!AB125="","",基本情報入力シート!AB125)</f>
        <v/>
      </c>
      <c r="S103" s="714"/>
      <c r="T103" s="632" t="str">
        <f>IF(P103="","",VLOOKUP(P103,【参考】数式用!$J$2:$L$34,3,FALSE))</f>
        <v/>
      </c>
      <c r="U103" s="633" t="s">
        <v>143</v>
      </c>
      <c r="V103" s="715"/>
      <c r="W103" s="634" t="s">
        <v>144</v>
      </c>
      <c r="X103" s="715"/>
      <c r="Y103" s="635" t="s">
        <v>145</v>
      </c>
      <c r="Z103" s="716"/>
      <c r="AA103" s="636" t="s">
        <v>144</v>
      </c>
      <c r="AB103" s="715"/>
      <c r="AC103" s="636" t="s">
        <v>146</v>
      </c>
      <c r="AD103" s="637" t="s">
        <v>147</v>
      </c>
      <c r="AE103" s="768" t="str">
        <f t="shared" si="3"/>
        <v/>
      </c>
      <c r="AF103" s="640" t="s">
        <v>148</v>
      </c>
      <c r="AG103" s="639" t="str">
        <f t="shared" si="4"/>
        <v/>
      </c>
      <c r="AH103" s="773"/>
      <c r="AI103" s="774"/>
      <c r="AJ103" s="773"/>
      <c r="AK103" s="774"/>
    </row>
    <row r="104" spans="1:37" ht="36.75" customHeight="1">
      <c r="A104" s="625">
        <f t="shared" si="5"/>
        <v>93</v>
      </c>
      <c r="B104" s="626" t="str">
        <f>IF(基本情報入力シート!C126="","",基本情報入力シート!C126)</f>
        <v/>
      </c>
      <c r="C104" s="627" t="str">
        <f>IF(基本情報入力シート!D126="","",基本情報入力シート!D126)</f>
        <v/>
      </c>
      <c r="D104" s="628" t="str">
        <f>IF(基本情報入力シート!E126="","",基本情報入力シート!E126)</f>
        <v/>
      </c>
      <c r="E104" s="628" t="str">
        <f>IF(基本情報入力シート!F126="","",基本情報入力シート!F126)</f>
        <v/>
      </c>
      <c r="F104" s="628" t="str">
        <f>IF(基本情報入力シート!G126="","",基本情報入力シート!G126)</f>
        <v/>
      </c>
      <c r="G104" s="628" t="str">
        <f>IF(基本情報入力シート!H126="","",基本情報入力シート!H126)</f>
        <v/>
      </c>
      <c r="H104" s="628" t="str">
        <f>IF(基本情報入力シート!I126="","",基本情報入力シート!I126)</f>
        <v/>
      </c>
      <c r="I104" s="628" t="str">
        <f>IF(基本情報入力シート!J126="","",基本情報入力シート!J126)</f>
        <v/>
      </c>
      <c r="J104" s="628" t="str">
        <f>IF(基本情報入力シート!K126="","",基本情報入力シート!K126)</f>
        <v/>
      </c>
      <c r="K104" s="629" t="str">
        <f>IF(基本情報入力シート!L126="","",基本情報入力シート!L126)</f>
        <v/>
      </c>
      <c r="L104" s="630" t="str">
        <f>IF(基本情報入力シート!M126="","",基本情報入力シート!M126)</f>
        <v/>
      </c>
      <c r="M104" s="630" t="str">
        <f>IF(基本情報入力シート!R126="","",基本情報入力シート!R126)</f>
        <v/>
      </c>
      <c r="N104" s="630" t="str">
        <f>IF(基本情報入力シート!W126="","",基本情報入力シート!W126)</f>
        <v/>
      </c>
      <c r="O104" s="625" t="str">
        <f>IF(基本情報入力シート!X126="","",基本情報入力シート!X126)</f>
        <v/>
      </c>
      <c r="P104" s="631" t="str">
        <f>IF(基本情報入力シート!Y126="","",基本情報入力シート!Y126)</f>
        <v/>
      </c>
      <c r="Q104" s="713"/>
      <c r="R104" s="450" t="str">
        <f>IF(基本情報入力シート!AB126="","",基本情報入力シート!AB126)</f>
        <v/>
      </c>
      <c r="S104" s="714"/>
      <c r="T104" s="632" t="str">
        <f>IF(P104="","",VLOOKUP(P104,【参考】数式用!$J$2:$L$34,3,FALSE))</f>
        <v/>
      </c>
      <c r="U104" s="633" t="s">
        <v>143</v>
      </c>
      <c r="V104" s="715"/>
      <c r="W104" s="634" t="s">
        <v>144</v>
      </c>
      <c r="X104" s="715"/>
      <c r="Y104" s="635" t="s">
        <v>145</v>
      </c>
      <c r="Z104" s="716"/>
      <c r="AA104" s="636" t="s">
        <v>144</v>
      </c>
      <c r="AB104" s="715"/>
      <c r="AC104" s="636" t="s">
        <v>146</v>
      </c>
      <c r="AD104" s="637" t="s">
        <v>147</v>
      </c>
      <c r="AE104" s="768" t="str">
        <f t="shared" si="3"/>
        <v/>
      </c>
      <c r="AF104" s="640" t="s">
        <v>148</v>
      </c>
      <c r="AG104" s="639" t="str">
        <f t="shared" si="4"/>
        <v/>
      </c>
      <c r="AH104" s="773"/>
      <c r="AI104" s="774"/>
      <c r="AJ104" s="773"/>
      <c r="AK104" s="774"/>
    </row>
    <row r="105" spans="1:37" ht="36.75" customHeight="1">
      <c r="A105" s="625">
        <f t="shared" si="5"/>
        <v>94</v>
      </c>
      <c r="B105" s="626" t="str">
        <f>IF(基本情報入力シート!C127="","",基本情報入力シート!C127)</f>
        <v/>
      </c>
      <c r="C105" s="627" t="str">
        <f>IF(基本情報入力シート!D127="","",基本情報入力シート!D127)</f>
        <v/>
      </c>
      <c r="D105" s="628" t="str">
        <f>IF(基本情報入力シート!E127="","",基本情報入力シート!E127)</f>
        <v/>
      </c>
      <c r="E105" s="628" t="str">
        <f>IF(基本情報入力シート!F127="","",基本情報入力シート!F127)</f>
        <v/>
      </c>
      <c r="F105" s="628" t="str">
        <f>IF(基本情報入力シート!G127="","",基本情報入力シート!G127)</f>
        <v/>
      </c>
      <c r="G105" s="628" t="str">
        <f>IF(基本情報入力シート!H127="","",基本情報入力シート!H127)</f>
        <v/>
      </c>
      <c r="H105" s="628" t="str">
        <f>IF(基本情報入力シート!I127="","",基本情報入力シート!I127)</f>
        <v/>
      </c>
      <c r="I105" s="628" t="str">
        <f>IF(基本情報入力シート!J127="","",基本情報入力シート!J127)</f>
        <v/>
      </c>
      <c r="J105" s="628" t="str">
        <f>IF(基本情報入力シート!K127="","",基本情報入力シート!K127)</f>
        <v/>
      </c>
      <c r="K105" s="629" t="str">
        <f>IF(基本情報入力シート!L127="","",基本情報入力シート!L127)</f>
        <v/>
      </c>
      <c r="L105" s="630" t="str">
        <f>IF(基本情報入力シート!M127="","",基本情報入力シート!M127)</f>
        <v/>
      </c>
      <c r="M105" s="630" t="str">
        <f>IF(基本情報入力シート!R127="","",基本情報入力シート!R127)</f>
        <v/>
      </c>
      <c r="N105" s="630" t="str">
        <f>IF(基本情報入力シート!W127="","",基本情報入力シート!W127)</f>
        <v/>
      </c>
      <c r="O105" s="625" t="str">
        <f>IF(基本情報入力シート!X127="","",基本情報入力シート!X127)</f>
        <v/>
      </c>
      <c r="P105" s="631" t="str">
        <f>IF(基本情報入力シート!Y127="","",基本情報入力シート!Y127)</f>
        <v/>
      </c>
      <c r="Q105" s="713"/>
      <c r="R105" s="450" t="str">
        <f>IF(基本情報入力シート!AB127="","",基本情報入力シート!AB127)</f>
        <v/>
      </c>
      <c r="S105" s="714"/>
      <c r="T105" s="632" t="str">
        <f>IF(P105="","",VLOOKUP(P105,【参考】数式用!$J$2:$L$34,3,FALSE))</f>
        <v/>
      </c>
      <c r="U105" s="633" t="s">
        <v>143</v>
      </c>
      <c r="V105" s="715"/>
      <c r="W105" s="634" t="s">
        <v>144</v>
      </c>
      <c r="X105" s="715"/>
      <c r="Y105" s="635" t="s">
        <v>145</v>
      </c>
      <c r="Z105" s="716"/>
      <c r="AA105" s="636" t="s">
        <v>144</v>
      </c>
      <c r="AB105" s="715"/>
      <c r="AC105" s="636" t="s">
        <v>146</v>
      </c>
      <c r="AD105" s="637" t="s">
        <v>147</v>
      </c>
      <c r="AE105" s="768" t="str">
        <f t="shared" si="3"/>
        <v/>
      </c>
      <c r="AF105" s="640" t="s">
        <v>148</v>
      </c>
      <c r="AG105" s="639" t="str">
        <f t="shared" si="4"/>
        <v/>
      </c>
      <c r="AH105" s="773"/>
      <c r="AI105" s="774"/>
      <c r="AJ105" s="773"/>
      <c r="AK105" s="774"/>
    </row>
    <row r="106" spans="1:37" ht="36.75" customHeight="1">
      <c r="A106" s="625">
        <f t="shared" si="5"/>
        <v>95</v>
      </c>
      <c r="B106" s="626" t="str">
        <f>IF(基本情報入力シート!C128="","",基本情報入力シート!C128)</f>
        <v/>
      </c>
      <c r="C106" s="627" t="str">
        <f>IF(基本情報入力シート!D128="","",基本情報入力シート!D128)</f>
        <v/>
      </c>
      <c r="D106" s="628" t="str">
        <f>IF(基本情報入力シート!E128="","",基本情報入力シート!E128)</f>
        <v/>
      </c>
      <c r="E106" s="628" t="str">
        <f>IF(基本情報入力シート!F128="","",基本情報入力シート!F128)</f>
        <v/>
      </c>
      <c r="F106" s="628" t="str">
        <f>IF(基本情報入力シート!G128="","",基本情報入力シート!G128)</f>
        <v/>
      </c>
      <c r="G106" s="628" t="str">
        <f>IF(基本情報入力シート!H128="","",基本情報入力シート!H128)</f>
        <v/>
      </c>
      <c r="H106" s="628" t="str">
        <f>IF(基本情報入力シート!I128="","",基本情報入力シート!I128)</f>
        <v/>
      </c>
      <c r="I106" s="628" t="str">
        <f>IF(基本情報入力シート!J128="","",基本情報入力シート!J128)</f>
        <v/>
      </c>
      <c r="J106" s="628" t="str">
        <f>IF(基本情報入力シート!K128="","",基本情報入力シート!K128)</f>
        <v/>
      </c>
      <c r="K106" s="629" t="str">
        <f>IF(基本情報入力シート!L128="","",基本情報入力シート!L128)</f>
        <v/>
      </c>
      <c r="L106" s="630" t="str">
        <f>IF(基本情報入力シート!M128="","",基本情報入力シート!M128)</f>
        <v/>
      </c>
      <c r="M106" s="630" t="str">
        <f>IF(基本情報入力シート!R128="","",基本情報入力シート!R128)</f>
        <v/>
      </c>
      <c r="N106" s="630" t="str">
        <f>IF(基本情報入力シート!W128="","",基本情報入力シート!W128)</f>
        <v/>
      </c>
      <c r="O106" s="625" t="str">
        <f>IF(基本情報入力シート!X128="","",基本情報入力シート!X128)</f>
        <v/>
      </c>
      <c r="P106" s="631" t="str">
        <f>IF(基本情報入力シート!Y128="","",基本情報入力シート!Y128)</f>
        <v/>
      </c>
      <c r="Q106" s="713"/>
      <c r="R106" s="450" t="str">
        <f>IF(基本情報入力シート!AB128="","",基本情報入力シート!AB128)</f>
        <v/>
      </c>
      <c r="S106" s="714"/>
      <c r="T106" s="632" t="str">
        <f>IF(P106="","",VLOOKUP(P106,【参考】数式用!$J$2:$L$34,3,FALSE))</f>
        <v/>
      </c>
      <c r="U106" s="633" t="s">
        <v>143</v>
      </c>
      <c r="V106" s="715"/>
      <c r="W106" s="634" t="s">
        <v>144</v>
      </c>
      <c r="X106" s="715"/>
      <c r="Y106" s="635" t="s">
        <v>145</v>
      </c>
      <c r="Z106" s="716"/>
      <c r="AA106" s="636" t="s">
        <v>144</v>
      </c>
      <c r="AB106" s="715"/>
      <c r="AC106" s="636" t="s">
        <v>146</v>
      </c>
      <c r="AD106" s="637" t="s">
        <v>147</v>
      </c>
      <c r="AE106" s="768" t="str">
        <f t="shared" si="3"/>
        <v/>
      </c>
      <c r="AF106" s="640" t="s">
        <v>148</v>
      </c>
      <c r="AG106" s="639" t="str">
        <f t="shared" si="4"/>
        <v/>
      </c>
      <c r="AH106" s="773"/>
      <c r="AI106" s="774"/>
      <c r="AJ106" s="773"/>
      <c r="AK106" s="774"/>
    </row>
    <row r="107" spans="1:37" ht="36.75" customHeight="1">
      <c r="A107" s="625">
        <f t="shared" si="5"/>
        <v>96</v>
      </c>
      <c r="B107" s="626" t="str">
        <f>IF(基本情報入力シート!C129="","",基本情報入力シート!C129)</f>
        <v/>
      </c>
      <c r="C107" s="627" t="str">
        <f>IF(基本情報入力シート!D129="","",基本情報入力シート!D129)</f>
        <v/>
      </c>
      <c r="D107" s="628" t="str">
        <f>IF(基本情報入力シート!E129="","",基本情報入力シート!E129)</f>
        <v/>
      </c>
      <c r="E107" s="628" t="str">
        <f>IF(基本情報入力シート!F129="","",基本情報入力シート!F129)</f>
        <v/>
      </c>
      <c r="F107" s="628" t="str">
        <f>IF(基本情報入力シート!G129="","",基本情報入力シート!G129)</f>
        <v/>
      </c>
      <c r="G107" s="628" t="str">
        <f>IF(基本情報入力シート!H129="","",基本情報入力シート!H129)</f>
        <v/>
      </c>
      <c r="H107" s="628" t="str">
        <f>IF(基本情報入力シート!I129="","",基本情報入力シート!I129)</f>
        <v/>
      </c>
      <c r="I107" s="628" t="str">
        <f>IF(基本情報入力シート!J129="","",基本情報入力シート!J129)</f>
        <v/>
      </c>
      <c r="J107" s="628" t="str">
        <f>IF(基本情報入力シート!K129="","",基本情報入力シート!K129)</f>
        <v/>
      </c>
      <c r="K107" s="629" t="str">
        <f>IF(基本情報入力シート!L129="","",基本情報入力シート!L129)</f>
        <v/>
      </c>
      <c r="L107" s="630" t="str">
        <f>IF(基本情報入力シート!M129="","",基本情報入力シート!M129)</f>
        <v/>
      </c>
      <c r="M107" s="630" t="str">
        <f>IF(基本情報入力シート!R129="","",基本情報入力シート!R129)</f>
        <v/>
      </c>
      <c r="N107" s="630" t="str">
        <f>IF(基本情報入力シート!W129="","",基本情報入力シート!W129)</f>
        <v/>
      </c>
      <c r="O107" s="625" t="str">
        <f>IF(基本情報入力シート!X129="","",基本情報入力シート!X129)</f>
        <v/>
      </c>
      <c r="P107" s="631" t="str">
        <f>IF(基本情報入力シート!Y129="","",基本情報入力シート!Y129)</f>
        <v/>
      </c>
      <c r="Q107" s="713"/>
      <c r="R107" s="450" t="str">
        <f>IF(基本情報入力シート!AB129="","",基本情報入力シート!AB129)</f>
        <v/>
      </c>
      <c r="S107" s="714"/>
      <c r="T107" s="632" t="str">
        <f>IF(P107="","",VLOOKUP(P107,【参考】数式用!$J$2:$L$34,3,FALSE))</f>
        <v/>
      </c>
      <c r="U107" s="633" t="s">
        <v>143</v>
      </c>
      <c r="V107" s="715"/>
      <c r="W107" s="634" t="s">
        <v>144</v>
      </c>
      <c r="X107" s="715"/>
      <c r="Y107" s="635" t="s">
        <v>145</v>
      </c>
      <c r="Z107" s="716"/>
      <c r="AA107" s="636" t="s">
        <v>144</v>
      </c>
      <c r="AB107" s="715"/>
      <c r="AC107" s="636" t="s">
        <v>146</v>
      </c>
      <c r="AD107" s="637" t="s">
        <v>147</v>
      </c>
      <c r="AE107" s="768" t="str">
        <f t="shared" si="3"/>
        <v/>
      </c>
      <c r="AF107" s="640" t="s">
        <v>148</v>
      </c>
      <c r="AG107" s="639" t="str">
        <f t="shared" si="4"/>
        <v/>
      </c>
      <c r="AH107" s="773"/>
      <c r="AI107" s="774"/>
      <c r="AJ107" s="773"/>
      <c r="AK107" s="774"/>
    </row>
    <row r="108" spans="1:37" ht="36.75" customHeight="1">
      <c r="A108" s="625">
        <f t="shared" si="5"/>
        <v>97</v>
      </c>
      <c r="B108" s="626" t="str">
        <f>IF(基本情報入力シート!C130="","",基本情報入力シート!C130)</f>
        <v/>
      </c>
      <c r="C108" s="627" t="str">
        <f>IF(基本情報入力シート!D130="","",基本情報入力シート!D130)</f>
        <v/>
      </c>
      <c r="D108" s="628" t="str">
        <f>IF(基本情報入力シート!E130="","",基本情報入力シート!E130)</f>
        <v/>
      </c>
      <c r="E108" s="628" t="str">
        <f>IF(基本情報入力シート!F130="","",基本情報入力シート!F130)</f>
        <v/>
      </c>
      <c r="F108" s="628" t="str">
        <f>IF(基本情報入力シート!G130="","",基本情報入力シート!G130)</f>
        <v/>
      </c>
      <c r="G108" s="628" t="str">
        <f>IF(基本情報入力シート!H130="","",基本情報入力シート!H130)</f>
        <v/>
      </c>
      <c r="H108" s="628" t="str">
        <f>IF(基本情報入力シート!I130="","",基本情報入力シート!I130)</f>
        <v/>
      </c>
      <c r="I108" s="628" t="str">
        <f>IF(基本情報入力シート!J130="","",基本情報入力シート!J130)</f>
        <v/>
      </c>
      <c r="J108" s="628" t="str">
        <f>IF(基本情報入力シート!K130="","",基本情報入力シート!K130)</f>
        <v/>
      </c>
      <c r="K108" s="629" t="str">
        <f>IF(基本情報入力シート!L130="","",基本情報入力シート!L130)</f>
        <v/>
      </c>
      <c r="L108" s="630" t="str">
        <f>IF(基本情報入力シート!M130="","",基本情報入力シート!M130)</f>
        <v/>
      </c>
      <c r="M108" s="630" t="str">
        <f>IF(基本情報入力シート!R130="","",基本情報入力シート!R130)</f>
        <v/>
      </c>
      <c r="N108" s="630" t="str">
        <f>IF(基本情報入力シート!W130="","",基本情報入力シート!W130)</f>
        <v/>
      </c>
      <c r="O108" s="625" t="str">
        <f>IF(基本情報入力シート!X130="","",基本情報入力シート!X130)</f>
        <v/>
      </c>
      <c r="P108" s="631" t="str">
        <f>IF(基本情報入力シート!Y130="","",基本情報入力シート!Y130)</f>
        <v/>
      </c>
      <c r="Q108" s="713"/>
      <c r="R108" s="450" t="str">
        <f>IF(基本情報入力シート!AB130="","",基本情報入力シート!AB130)</f>
        <v/>
      </c>
      <c r="S108" s="714"/>
      <c r="T108" s="632" t="str">
        <f>IF(P108="","",VLOOKUP(P108,【参考】数式用!$J$2:$L$34,3,FALSE))</f>
        <v/>
      </c>
      <c r="U108" s="633" t="s">
        <v>143</v>
      </c>
      <c r="V108" s="715"/>
      <c r="W108" s="634" t="s">
        <v>144</v>
      </c>
      <c r="X108" s="715"/>
      <c r="Y108" s="635" t="s">
        <v>145</v>
      </c>
      <c r="Z108" s="716"/>
      <c r="AA108" s="636" t="s">
        <v>144</v>
      </c>
      <c r="AB108" s="715"/>
      <c r="AC108" s="636" t="s">
        <v>146</v>
      </c>
      <c r="AD108" s="637" t="s">
        <v>147</v>
      </c>
      <c r="AE108" s="768" t="str">
        <f t="shared" si="3"/>
        <v/>
      </c>
      <c r="AF108" s="640" t="s">
        <v>148</v>
      </c>
      <c r="AG108" s="639" t="str">
        <f t="shared" si="4"/>
        <v/>
      </c>
      <c r="AH108" s="773"/>
      <c r="AI108" s="774"/>
      <c r="AJ108" s="773"/>
      <c r="AK108" s="774"/>
    </row>
    <row r="109" spans="1:37" ht="36.75" customHeight="1">
      <c r="A109" s="625">
        <f t="shared" si="5"/>
        <v>98</v>
      </c>
      <c r="B109" s="626" t="str">
        <f>IF(基本情報入力シート!C131="","",基本情報入力シート!C131)</f>
        <v/>
      </c>
      <c r="C109" s="627" t="str">
        <f>IF(基本情報入力シート!D131="","",基本情報入力シート!D131)</f>
        <v/>
      </c>
      <c r="D109" s="628" t="str">
        <f>IF(基本情報入力シート!E131="","",基本情報入力シート!E131)</f>
        <v/>
      </c>
      <c r="E109" s="628" t="str">
        <f>IF(基本情報入力シート!F131="","",基本情報入力シート!F131)</f>
        <v/>
      </c>
      <c r="F109" s="628" t="str">
        <f>IF(基本情報入力シート!G131="","",基本情報入力シート!G131)</f>
        <v/>
      </c>
      <c r="G109" s="628" t="str">
        <f>IF(基本情報入力シート!H131="","",基本情報入力シート!H131)</f>
        <v/>
      </c>
      <c r="H109" s="628" t="str">
        <f>IF(基本情報入力シート!I131="","",基本情報入力シート!I131)</f>
        <v/>
      </c>
      <c r="I109" s="628" t="str">
        <f>IF(基本情報入力シート!J131="","",基本情報入力シート!J131)</f>
        <v/>
      </c>
      <c r="J109" s="628" t="str">
        <f>IF(基本情報入力シート!K131="","",基本情報入力シート!K131)</f>
        <v/>
      </c>
      <c r="K109" s="629" t="str">
        <f>IF(基本情報入力シート!L131="","",基本情報入力シート!L131)</f>
        <v/>
      </c>
      <c r="L109" s="630" t="str">
        <f>IF(基本情報入力シート!M131="","",基本情報入力シート!M131)</f>
        <v/>
      </c>
      <c r="M109" s="630" t="str">
        <f>IF(基本情報入力シート!R131="","",基本情報入力シート!R131)</f>
        <v/>
      </c>
      <c r="N109" s="630" t="str">
        <f>IF(基本情報入力シート!W131="","",基本情報入力シート!W131)</f>
        <v/>
      </c>
      <c r="O109" s="625" t="str">
        <f>IF(基本情報入力シート!X131="","",基本情報入力シート!X131)</f>
        <v/>
      </c>
      <c r="P109" s="631" t="str">
        <f>IF(基本情報入力シート!Y131="","",基本情報入力シート!Y131)</f>
        <v/>
      </c>
      <c r="Q109" s="713"/>
      <c r="R109" s="450" t="str">
        <f>IF(基本情報入力シート!AB131="","",基本情報入力シート!AB131)</f>
        <v/>
      </c>
      <c r="S109" s="714"/>
      <c r="T109" s="632" t="str">
        <f>IF(P109="","",VLOOKUP(P109,【参考】数式用!$J$2:$L$34,3,FALSE))</f>
        <v/>
      </c>
      <c r="U109" s="633" t="s">
        <v>143</v>
      </c>
      <c r="V109" s="715"/>
      <c r="W109" s="634" t="s">
        <v>144</v>
      </c>
      <c r="X109" s="715"/>
      <c r="Y109" s="635" t="s">
        <v>145</v>
      </c>
      <c r="Z109" s="716"/>
      <c r="AA109" s="636" t="s">
        <v>144</v>
      </c>
      <c r="AB109" s="715"/>
      <c r="AC109" s="636" t="s">
        <v>146</v>
      </c>
      <c r="AD109" s="637" t="s">
        <v>147</v>
      </c>
      <c r="AE109" s="768" t="str">
        <f t="shared" si="3"/>
        <v/>
      </c>
      <c r="AF109" s="640" t="s">
        <v>148</v>
      </c>
      <c r="AG109" s="639" t="str">
        <f t="shared" si="4"/>
        <v/>
      </c>
      <c r="AH109" s="773"/>
      <c r="AI109" s="774"/>
      <c r="AJ109" s="773"/>
      <c r="AK109" s="774"/>
    </row>
    <row r="110" spans="1:37" ht="36.75" customHeight="1">
      <c r="A110" s="625">
        <f t="shared" si="5"/>
        <v>99</v>
      </c>
      <c r="B110" s="626" t="str">
        <f>IF(基本情報入力シート!C132="","",基本情報入力シート!C132)</f>
        <v/>
      </c>
      <c r="C110" s="627" t="str">
        <f>IF(基本情報入力シート!D132="","",基本情報入力シート!D132)</f>
        <v/>
      </c>
      <c r="D110" s="628" t="str">
        <f>IF(基本情報入力シート!E132="","",基本情報入力シート!E132)</f>
        <v/>
      </c>
      <c r="E110" s="628" t="str">
        <f>IF(基本情報入力シート!F132="","",基本情報入力シート!F132)</f>
        <v/>
      </c>
      <c r="F110" s="628" t="str">
        <f>IF(基本情報入力シート!G132="","",基本情報入力シート!G132)</f>
        <v/>
      </c>
      <c r="G110" s="628" t="str">
        <f>IF(基本情報入力シート!H132="","",基本情報入力シート!H132)</f>
        <v/>
      </c>
      <c r="H110" s="628" t="str">
        <f>IF(基本情報入力シート!I132="","",基本情報入力シート!I132)</f>
        <v/>
      </c>
      <c r="I110" s="628" t="str">
        <f>IF(基本情報入力シート!J132="","",基本情報入力シート!J132)</f>
        <v/>
      </c>
      <c r="J110" s="628" t="str">
        <f>IF(基本情報入力シート!K132="","",基本情報入力シート!K132)</f>
        <v/>
      </c>
      <c r="K110" s="629" t="str">
        <f>IF(基本情報入力シート!L132="","",基本情報入力シート!L132)</f>
        <v/>
      </c>
      <c r="L110" s="630" t="str">
        <f>IF(基本情報入力シート!M132="","",基本情報入力シート!M132)</f>
        <v/>
      </c>
      <c r="M110" s="630" t="str">
        <f>IF(基本情報入力シート!R132="","",基本情報入力シート!R132)</f>
        <v/>
      </c>
      <c r="N110" s="630" t="str">
        <f>IF(基本情報入力シート!W132="","",基本情報入力シート!W132)</f>
        <v/>
      </c>
      <c r="O110" s="625" t="str">
        <f>IF(基本情報入力シート!X132="","",基本情報入力シート!X132)</f>
        <v/>
      </c>
      <c r="P110" s="631" t="str">
        <f>IF(基本情報入力シート!Y132="","",基本情報入力シート!Y132)</f>
        <v/>
      </c>
      <c r="Q110" s="713"/>
      <c r="R110" s="450" t="str">
        <f>IF(基本情報入力シート!AB132="","",基本情報入力シート!AB132)</f>
        <v/>
      </c>
      <c r="S110" s="714"/>
      <c r="T110" s="632" t="str">
        <f>IF(P110="","",VLOOKUP(P110,【参考】数式用!$J$2:$L$34,3,FALSE))</f>
        <v/>
      </c>
      <c r="U110" s="633" t="s">
        <v>143</v>
      </c>
      <c r="V110" s="715"/>
      <c r="W110" s="634" t="s">
        <v>144</v>
      </c>
      <c r="X110" s="715"/>
      <c r="Y110" s="635" t="s">
        <v>145</v>
      </c>
      <c r="Z110" s="716"/>
      <c r="AA110" s="636" t="s">
        <v>144</v>
      </c>
      <c r="AB110" s="715"/>
      <c r="AC110" s="636" t="s">
        <v>146</v>
      </c>
      <c r="AD110" s="637" t="s">
        <v>147</v>
      </c>
      <c r="AE110" s="768" t="str">
        <f t="shared" si="3"/>
        <v/>
      </c>
      <c r="AF110" s="640" t="s">
        <v>148</v>
      </c>
      <c r="AG110" s="639" t="str">
        <f t="shared" si="4"/>
        <v/>
      </c>
      <c r="AH110" s="773"/>
      <c r="AI110" s="774"/>
      <c r="AJ110" s="773"/>
      <c r="AK110" s="774"/>
    </row>
    <row r="111" spans="1:37" ht="36.75" customHeight="1">
      <c r="A111" s="625">
        <f t="shared" si="5"/>
        <v>100</v>
      </c>
      <c r="B111" s="626" t="str">
        <f>IF(基本情報入力シート!C133="","",基本情報入力シート!C133)</f>
        <v/>
      </c>
      <c r="C111" s="627" t="str">
        <f>IF(基本情報入力シート!D133="","",基本情報入力シート!D133)</f>
        <v/>
      </c>
      <c r="D111" s="628" t="str">
        <f>IF(基本情報入力シート!E133="","",基本情報入力シート!E133)</f>
        <v/>
      </c>
      <c r="E111" s="628" t="str">
        <f>IF(基本情報入力シート!F133="","",基本情報入力シート!F133)</f>
        <v/>
      </c>
      <c r="F111" s="628" t="str">
        <f>IF(基本情報入力シート!G133="","",基本情報入力シート!G133)</f>
        <v/>
      </c>
      <c r="G111" s="628" t="str">
        <f>IF(基本情報入力シート!H133="","",基本情報入力シート!H133)</f>
        <v/>
      </c>
      <c r="H111" s="628" t="str">
        <f>IF(基本情報入力シート!I133="","",基本情報入力シート!I133)</f>
        <v/>
      </c>
      <c r="I111" s="628" t="str">
        <f>IF(基本情報入力シート!J133="","",基本情報入力シート!J133)</f>
        <v/>
      </c>
      <c r="J111" s="628" t="str">
        <f>IF(基本情報入力シート!K133="","",基本情報入力シート!K133)</f>
        <v/>
      </c>
      <c r="K111" s="629" t="str">
        <f>IF(基本情報入力シート!L133="","",基本情報入力シート!L133)</f>
        <v/>
      </c>
      <c r="L111" s="630" t="str">
        <f>IF(基本情報入力シート!M133="","",基本情報入力シート!M133)</f>
        <v/>
      </c>
      <c r="M111" s="630" t="str">
        <f>IF(基本情報入力シート!R133="","",基本情報入力シート!R133)</f>
        <v/>
      </c>
      <c r="N111" s="630" t="str">
        <f>IF(基本情報入力シート!W133="","",基本情報入力シート!W133)</f>
        <v/>
      </c>
      <c r="O111" s="625" t="str">
        <f>IF(基本情報入力シート!X133="","",基本情報入力シート!X133)</f>
        <v/>
      </c>
      <c r="P111" s="631" t="str">
        <f>IF(基本情報入力シート!Y133="","",基本情報入力シート!Y133)</f>
        <v/>
      </c>
      <c r="Q111" s="713"/>
      <c r="R111" s="450" t="str">
        <f>IF(基本情報入力シート!AB133="","",基本情報入力シート!AB133)</f>
        <v/>
      </c>
      <c r="S111" s="714"/>
      <c r="T111" s="632" t="str">
        <f>IF(P111="","",VLOOKUP(P111,【参考】数式用!$J$2:$L$34,3,FALSE))</f>
        <v/>
      </c>
      <c r="U111" s="633" t="s">
        <v>143</v>
      </c>
      <c r="V111" s="715"/>
      <c r="W111" s="634" t="s">
        <v>144</v>
      </c>
      <c r="X111" s="715"/>
      <c r="Y111" s="635" t="s">
        <v>145</v>
      </c>
      <c r="Z111" s="716"/>
      <c r="AA111" s="636" t="s">
        <v>144</v>
      </c>
      <c r="AB111" s="715"/>
      <c r="AC111" s="636" t="s">
        <v>146</v>
      </c>
      <c r="AD111" s="637" t="s">
        <v>147</v>
      </c>
      <c r="AE111" s="768" t="str">
        <f t="shared" si="3"/>
        <v/>
      </c>
      <c r="AF111" s="640" t="s">
        <v>148</v>
      </c>
      <c r="AG111" s="639" t="str">
        <f t="shared" si="4"/>
        <v/>
      </c>
      <c r="AH111" s="773"/>
      <c r="AI111" s="774"/>
      <c r="AJ111" s="773"/>
      <c r="AK111" s="774"/>
    </row>
  </sheetData>
  <sheetProtection formatCells="0" formatColumns="0" formatRows="0" insertRows="0" deleteRows="0" autoFilter="0"/>
  <autoFilter ref="L11:AG11"/>
  <mergeCells count="18">
    <mergeCell ref="T8:T10"/>
    <mergeCell ref="S8:S10"/>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view="pageBreakPreview" zoomScale="85" zoomScaleNormal="120" zoomScaleSheetLayoutView="85" workbookViewId="0">
      <selection activeCell="Y3" sqref="Y3:Z3"/>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1068" t="s">
        <v>76</v>
      </c>
      <c r="Z1" s="1068"/>
      <c r="AA1" s="1068"/>
      <c r="AB1" s="1068"/>
      <c r="AC1" s="1068" t="str">
        <f>IF(基本情報入力シート!C11="","",基本情報入力シート!C11)</f>
        <v>枚方市</v>
      </c>
      <c r="AD1" s="1068"/>
      <c r="AE1" s="1068"/>
      <c r="AF1" s="1068"/>
      <c r="AG1" s="1068"/>
      <c r="AH1" s="1068"/>
      <c r="AI1" s="1068"/>
      <c r="AJ1" s="1068"/>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1271"/>
      <c r="Z3" s="1271"/>
      <c r="AA3" s="53" t="s">
        <v>16</v>
      </c>
      <c r="AE3" s="53"/>
      <c r="AH3" s="53"/>
      <c r="AI3" s="53"/>
      <c r="AJ3" s="32"/>
    </row>
    <row r="4" spans="1:46" ht="16.5" customHeight="1">
      <c r="A4" s="1242" t="s">
        <v>386</v>
      </c>
      <c r="B4" s="1242"/>
      <c r="C4" s="1242"/>
      <c r="D4" s="1242"/>
      <c r="E4" s="1242"/>
      <c r="F4" s="1242"/>
      <c r="G4" s="1242"/>
      <c r="H4" s="1242"/>
      <c r="I4" s="1242"/>
      <c r="J4" s="1242"/>
      <c r="K4" s="1242"/>
      <c r="L4" s="1242"/>
      <c r="M4" s="1242"/>
      <c r="N4" s="1242"/>
      <c r="O4" s="1242"/>
      <c r="P4" s="1242"/>
      <c r="Q4" s="1242"/>
      <c r="R4" s="1242"/>
      <c r="S4" s="1242"/>
      <c r="T4" s="1242"/>
      <c r="U4" s="1242"/>
      <c r="V4" s="1242"/>
      <c r="W4" s="1242"/>
      <c r="X4" s="1242"/>
      <c r="Y4" s="1242"/>
      <c r="Z4" s="1242"/>
      <c r="AA4" s="1242"/>
      <c r="AB4" s="1242"/>
      <c r="AC4" s="1242"/>
      <c r="AD4" s="1242"/>
      <c r="AE4" s="1242"/>
      <c r="AF4" s="1242"/>
      <c r="AG4" s="1242"/>
      <c r="AH4" s="1242"/>
      <c r="AI4" s="1242"/>
      <c r="AJ4" s="1242"/>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061" t="s">
        <v>115</v>
      </c>
      <c r="B8" s="1062"/>
      <c r="C8" s="1062"/>
      <c r="D8" s="1062"/>
      <c r="E8" s="1062"/>
      <c r="F8" s="1063"/>
      <c r="G8" s="1064" t="str">
        <f>IF(基本情報入力シート!M15="","",基本情報入力シート!M15)</f>
        <v/>
      </c>
      <c r="H8" s="1064"/>
      <c r="I8" s="1064"/>
      <c r="J8" s="1064"/>
      <c r="K8" s="1064"/>
      <c r="L8" s="1064"/>
      <c r="M8" s="1064"/>
      <c r="N8" s="1064"/>
      <c r="O8" s="1064"/>
      <c r="P8" s="1064"/>
      <c r="Q8" s="1064"/>
      <c r="R8" s="1064"/>
      <c r="S8" s="1064"/>
      <c r="T8" s="1064"/>
      <c r="U8" s="1064"/>
      <c r="V8" s="1064"/>
      <c r="W8" s="1064"/>
      <c r="X8" s="1064"/>
      <c r="Y8" s="1064"/>
      <c r="Z8" s="1064"/>
      <c r="AA8" s="1064"/>
      <c r="AB8" s="1064"/>
      <c r="AC8" s="1064"/>
      <c r="AD8" s="1064"/>
      <c r="AE8" s="1064"/>
      <c r="AF8" s="1064"/>
      <c r="AG8" s="1064"/>
      <c r="AH8" s="1064"/>
      <c r="AI8" s="1064"/>
      <c r="AJ8" s="1065"/>
    </row>
    <row r="9" spans="1:46" s="59" customFormat="1" ht="25.5" customHeight="1">
      <c r="A9" s="1090" t="s">
        <v>114</v>
      </c>
      <c r="B9" s="1091"/>
      <c r="C9" s="1091"/>
      <c r="D9" s="1091"/>
      <c r="E9" s="1091"/>
      <c r="F9" s="1092"/>
      <c r="G9" s="1066" t="str">
        <f>IF(基本情報入力シート!M16="","",基本情報入力シート!M16)</f>
        <v/>
      </c>
      <c r="H9" s="1066"/>
      <c r="I9" s="1066"/>
      <c r="J9" s="1066"/>
      <c r="K9" s="1066"/>
      <c r="L9" s="1066"/>
      <c r="M9" s="1066"/>
      <c r="N9" s="1066"/>
      <c r="O9" s="1066"/>
      <c r="P9" s="1066"/>
      <c r="Q9" s="1066"/>
      <c r="R9" s="1066"/>
      <c r="S9" s="1066"/>
      <c r="T9" s="1066"/>
      <c r="U9" s="1066"/>
      <c r="V9" s="1066"/>
      <c r="W9" s="1066"/>
      <c r="X9" s="1066"/>
      <c r="Y9" s="1066"/>
      <c r="Z9" s="1066"/>
      <c r="AA9" s="1066"/>
      <c r="AB9" s="1066"/>
      <c r="AC9" s="1066"/>
      <c r="AD9" s="1066"/>
      <c r="AE9" s="1066"/>
      <c r="AF9" s="1066"/>
      <c r="AG9" s="1066"/>
      <c r="AH9" s="1066"/>
      <c r="AI9" s="1066"/>
      <c r="AJ9" s="1067"/>
    </row>
    <row r="10" spans="1:46" s="59" customFormat="1" ht="12.75" customHeight="1">
      <c r="A10" s="1080" t="s">
        <v>118</v>
      </c>
      <c r="B10" s="1081"/>
      <c r="C10" s="1081"/>
      <c r="D10" s="1081"/>
      <c r="E10" s="1081"/>
      <c r="F10" s="1082"/>
      <c r="G10" s="60" t="s">
        <v>7</v>
      </c>
      <c r="H10" s="1272" t="str">
        <f>IF(基本情報入力シート!AD17="","",基本情報入力シート!AD17)</f>
        <v>－</v>
      </c>
      <c r="I10" s="1272"/>
      <c r="J10" s="1272"/>
      <c r="K10" s="1272"/>
      <c r="L10" s="1272"/>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083"/>
      <c r="B11" s="1084"/>
      <c r="C11" s="1084"/>
      <c r="D11" s="1084"/>
      <c r="E11" s="1084"/>
      <c r="F11" s="1085"/>
      <c r="G11" s="1076" t="str">
        <f>IF(基本情報入力シート!M18="","",基本情報入力シート!M18)</f>
        <v/>
      </c>
      <c r="H11" s="1077"/>
      <c r="I11" s="1077"/>
      <c r="J11" s="1077"/>
      <c r="K11" s="1077"/>
      <c r="L11" s="1077"/>
      <c r="M11" s="1077"/>
      <c r="N11" s="1077"/>
      <c r="O11" s="1077"/>
      <c r="P11" s="1077"/>
      <c r="Q11" s="1077"/>
      <c r="R11" s="1077"/>
      <c r="S11" s="1077"/>
      <c r="T11" s="1077"/>
      <c r="U11" s="1077"/>
      <c r="V11" s="1077"/>
      <c r="W11" s="1077"/>
      <c r="X11" s="1077"/>
      <c r="Y11" s="1077"/>
      <c r="Z11" s="1077"/>
      <c r="AA11" s="1077"/>
      <c r="AB11" s="1077"/>
      <c r="AC11" s="1077"/>
      <c r="AD11" s="1077"/>
      <c r="AE11" s="1077"/>
      <c r="AF11" s="1077"/>
      <c r="AG11" s="1077"/>
      <c r="AH11" s="1077"/>
      <c r="AI11" s="1077"/>
      <c r="AJ11" s="1078"/>
    </row>
    <row r="12" spans="1:46" s="59" customFormat="1" ht="16.5" customHeight="1">
      <c r="A12" s="1083"/>
      <c r="B12" s="1084"/>
      <c r="C12" s="1084"/>
      <c r="D12" s="1084"/>
      <c r="E12" s="1084"/>
      <c r="F12" s="1085"/>
      <c r="G12" s="1079" t="str">
        <f>IF(基本情報入力シート!M19="","",基本情報入力シート!M19)</f>
        <v/>
      </c>
      <c r="H12" s="1074"/>
      <c r="I12" s="1074"/>
      <c r="J12" s="1074"/>
      <c r="K12" s="1074"/>
      <c r="L12" s="1074"/>
      <c r="M12" s="1074"/>
      <c r="N12" s="1074"/>
      <c r="O12" s="1074"/>
      <c r="P12" s="1074"/>
      <c r="Q12" s="1074"/>
      <c r="R12" s="1074"/>
      <c r="S12" s="1074"/>
      <c r="T12" s="1074"/>
      <c r="U12" s="1074"/>
      <c r="V12" s="1074"/>
      <c r="W12" s="1074"/>
      <c r="X12" s="1074"/>
      <c r="Y12" s="1074"/>
      <c r="Z12" s="1074"/>
      <c r="AA12" s="1074"/>
      <c r="AB12" s="1074"/>
      <c r="AC12" s="1074"/>
      <c r="AD12" s="1074"/>
      <c r="AE12" s="1074"/>
      <c r="AF12" s="1074"/>
      <c r="AG12" s="1074"/>
      <c r="AH12" s="1074"/>
      <c r="AI12" s="1074"/>
      <c r="AJ12" s="1075"/>
    </row>
    <row r="13" spans="1:46" s="59" customFormat="1" ht="12">
      <c r="A13" s="1086" t="s">
        <v>115</v>
      </c>
      <c r="B13" s="1087"/>
      <c r="C13" s="1087"/>
      <c r="D13" s="1087"/>
      <c r="E13" s="1087"/>
      <c r="F13" s="1088"/>
      <c r="G13" s="1072" t="str">
        <f>IF(基本情報入力シート!M22="","",基本情報入力シート!M22)</f>
        <v/>
      </c>
      <c r="H13" s="1072"/>
      <c r="I13" s="1072"/>
      <c r="J13" s="1072"/>
      <c r="K13" s="1072"/>
      <c r="L13" s="1072"/>
      <c r="M13" s="1072"/>
      <c r="N13" s="1072"/>
      <c r="O13" s="1072"/>
      <c r="P13" s="1072"/>
      <c r="Q13" s="1072"/>
      <c r="R13" s="1072"/>
      <c r="S13" s="1072"/>
      <c r="T13" s="1072"/>
      <c r="U13" s="1072"/>
      <c r="V13" s="1072"/>
      <c r="W13" s="1072"/>
      <c r="X13" s="1072"/>
      <c r="Y13" s="1072"/>
      <c r="Z13" s="1072"/>
      <c r="AA13" s="1072"/>
      <c r="AB13" s="1072"/>
      <c r="AC13" s="1072"/>
      <c r="AD13" s="1072"/>
      <c r="AE13" s="1072"/>
      <c r="AF13" s="1072"/>
      <c r="AG13" s="1072"/>
      <c r="AH13" s="1072"/>
      <c r="AI13" s="1072"/>
      <c r="AJ13" s="1073"/>
    </row>
    <row r="14" spans="1:46" s="59" customFormat="1" ht="25.5" customHeight="1">
      <c r="A14" s="1083" t="s">
        <v>113</v>
      </c>
      <c r="B14" s="1084"/>
      <c r="C14" s="1084"/>
      <c r="D14" s="1084"/>
      <c r="E14" s="1084"/>
      <c r="F14" s="1085"/>
      <c r="G14" s="1074" t="str">
        <f>IF(基本情報入力シート!M23="","",基本情報入力シート!M23)</f>
        <v/>
      </c>
      <c r="H14" s="1074"/>
      <c r="I14" s="1074"/>
      <c r="J14" s="1074"/>
      <c r="K14" s="1074"/>
      <c r="L14" s="1074"/>
      <c r="M14" s="1074"/>
      <c r="N14" s="1074"/>
      <c r="O14" s="1074"/>
      <c r="P14" s="1074"/>
      <c r="Q14" s="1074"/>
      <c r="R14" s="1074"/>
      <c r="S14" s="1074"/>
      <c r="T14" s="1074"/>
      <c r="U14" s="1074"/>
      <c r="V14" s="1074"/>
      <c r="W14" s="1074"/>
      <c r="X14" s="1074"/>
      <c r="Y14" s="1074"/>
      <c r="Z14" s="1074"/>
      <c r="AA14" s="1074"/>
      <c r="AB14" s="1074"/>
      <c r="AC14" s="1074"/>
      <c r="AD14" s="1074"/>
      <c r="AE14" s="1074"/>
      <c r="AF14" s="1074"/>
      <c r="AG14" s="1074"/>
      <c r="AH14" s="1074"/>
      <c r="AI14" s="1074"/>
      <c r="AJ14" s="1075"/>
    </row>
    <row r="15" spans="1:46" s="59" customFormat="1" ht="15" customHeight="1">
      <c r="A15" s="1069" t="s">
        <v>117</v>
      </c>
      <c r="B15" s="1069"/>
      <c r="C15" s="1069"/>
      <c r="D15" s="1069"/>
      <c r="E15" s="1069"/>
      <c r="F15" s="1069"/>
      <c r="G15" s="1089" t="s">
        <v>0</v>
      </c>
      <c r="H15" s="1068"/>
      <c r="I15" s="1068"/>
      <c r="J15" s="1068"/>
      <c r="K15" s="1070" t="str">
        <f>IF(基本情報入力シート!M24="","",基本情報入力シート!M24)</f>
        <v/>
      </c>
      <c r="L15" s="1070"/>
      <c r="M15" s="1070"/>
      <c r="N15" s="1070"/>
      <c r="O15" s="1070"/>
      <c r="P15" s="1068" t="s">
        <v>1</v>
      </c>
      <c r="Q15" s="1068"/>
      <c r="R15" s="1068"/>
      <c r="S15" s="1068"/>
      <c r="T15" s="1070" t="str">
        <f>IF(基本情報入力シート!M25="","",基本情報入力シート!M25)</f>
        <v/>
      </c>
      <c r="U15" s="1070"/>
      <c r="V15" s="1070"/>
      <c r="W15" s="1070"/>
      <c r="X15" s="1070"/>
      <c r="Y15" s="1068" t="s">
        <v>116</v>
      </c>
      <c r="Z15" s="1068"/>
      <c r="AA15" s="1068"/>
      <c r="AB15" s="1068"/>
      <c r="AC15" s="1071" t="str">
        <f>IF(基本情報入力シート!M26="","",基本情報入力シート!M26)</f>
        <v/>
      </c>
      <c r="AD15" s="1071"/>
      <c r="AE15" s="1071"/>
      <c r="AF15" s="1071"/>
      <c r="AG15" s="1071"/>
      <c r="AH15" s="1071"/>
      <c r="AI15" s="1071"/>
      <c r="AJ15" s="1071"/>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18" customHeight="1" thickBot="1">
      <c r="A19" s="70"/>
      <c r="B19" s="661"/>
      <c r="C19" s="1093" t="s">
        <v>387</v>
      </c>
      <c r="D19" s="1094"/>
      <c r="E19" s="1094"/>
      <c r="F19" s="1094"/>
      <c r="G19" s="1094"/>
      <c r="H19" s="1094"/>
      <c r="I19" s="1094"/>
      <c r="J19" s="1094"/>
      <c r="K19" s="1095"/>
      <c r="L19" s="662"/>
      <c r="M19" s="1096" t="s">
        <v>388</v>
      </c>
      <c r="N19" s="1097"/>
      <c r="O19" s="1097"/>
      <c r="P19" s="1097"/>
      <c r="Q19" s="1097"/>
      <c r="R19" s="1097"/>
      <c r="S19" s="1097"/>
      <c r="T19" s="1097"/>
      <c r="U19" s="1097"/>
      <c r="V19" s="1098"/>
      <c r="W19" s="712"/>
      <c r="X19" s="1099" t="s">
        <v>389</v>
      </c>
      <c r="Y19" s="1100"/>
      <c r="Z19" s="1100"/>
      <c r="AA19" s="1100"/>
      <c r="AB19" s="1100"/>
      <c r="AC19" s="1100"/>
      <c r="AD19" s="1100"/>
      <c r="AE19" s="1100"/>
      <c r="AF19" s="1100"/>
      <c r="AG19" s="1100"/>
      <c r="AH19" s="1100"/>
      <c r="AI19" s="1100"/>
      <c r="AJ19" s="1100"/>
      <c r="AK19" s="1101"/>
      <c r="AL19" s="671"/>
      <c r="AR19" s="71"/>
    </row>
    <row r="20" spans="1:46" ht="38.25" customHeight="1">
      <c r="A20" s="70"/>
      <c r="B20" s="1102" t="s">
        <v>390</v>
      </c>
      <c r="C20" s="1103"/>
      <c r="D20" s="1103"/>
      <c r="E20" s="1103"/>
      <c r="F20" s="1103"/>
      <c r="G20" s="1103"/>
      <c r="H20" s="1103"/>
      <c r="I20" s="1103"/>
      <c r="J20" s="1103"/>
      <c r="K20" s="1103"/>
      <c r="L20" s="1102"/>
      <c r="M20" s="1103"/>
      <c r="N20" s="1103"/>
      <c r="O20" s="1103"/>
      <c r="P20" s="1103"/>
      <c r="Q20" s="1103"/>
      <c r="R20" s="1103"/>
      <c r="S20" s="1103"/>
      <c r="T20" s="1103"/>
      <c r="U20" s="1103"/>
      <c r="V20" s="1103"/>
      <c r="W20" s="1102"/>
      <c r="X20" s="1103"/>
      <c r="Y20" s="1103"/>
      <c r="Z20" s="1103"/>
      <c r="AA20" s="1103"/>
      <c r="AB20" s="1103"/>
      <c r="AC20" s="1103"/>
      <c r="AD20" s="1103"/>
      <c r="AE20" s="1103"/>
      <c r="AF20" s="1103"/>
      <c r="AG20" s="1103"/>
      <c r="AH20" s="1103"/>
      <c r="AI20" s="1103"/>
      <c r="AJ20" s="1103"/>
      <c r="AK20" s="1103"/>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391</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1104" t="s">
        <v>392</v>
      </c>
      <c r="C25" s="1104"/>
      <c r="D25" s="1104"/>
      <c r="E25" s="1104"/>
      <c r="F25" s="1104"/>
      <c r="G25" s="1104"/>
      <c r="H25" s="1104"/>
      <c r="I25" s="1104"/>
      <c r="J25" s="1104"/>
      <c r="K25" s="1104"/>
      <c r="L25" s="1104"/>
      <c r="M25" s="1104"/>
      <c r="N25" s="1104"/>
      <c r="O25" s="1104"/>
      <c r="P25" s="1104"/>
      <c r="Q25" s="1104"/>
      <c r="R25" s="1104"/>
      <c r="S25" s="1104"/>
      <c r="T25" s="1104"/>
      <c r="U25" s="1104"/>
      <c r="V25" s="1104"/>
      <c r="W25" s="1104"/>
      <c r="X25" s="1104"/>
      <c r="Y25" s="1104"/>
      <c r="Z25" s="1104"/>
      <c r="AA25" s="1104"/>
      <c r="AB25" s="1104"/>
      <c r="AC25" s="1104"/>
      <c r="AD25" s="1104"/>
      <c r="AE25" s="1104"/>
      <c r="AF25" s="1104"/>
      <c r="AG25" s="1104"/>
      <c r="AH25" s="1104"/>
      <c r="AI25" s="1104"/>
      <c r="AJ25" s="1104"/>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05"/>
      <c r="B27" s="1106"/>
      <c r="C27" s="1106"/>
      <c r="D27" s="1106"/>
      <c r="E27" s="1106"/>
      <c r="F27" s="1106"/>
      <c r="G27" s="1106"/>
      <c r="H27" s="1106"/>
      <c r="I27" s="1106"/>
      <c r="J27" s="1106"/>
      <c r="K27" s="1106"/>
      <c r="L27" s="1106"/>
      <c r="M27" s="1106"/>
      <c r="N27" s="1106"/>
      <c r="O27" s="1107"/>
      <c r="P27" s="1108" t="s">
        <v>393</v>
      </c>
      <c r="Q27" s="1109"/>
      <c r="R27" s="1109"/>
      <c r="S27" s="1109"/>
      <c r="T27" s="1109"/>
      <c r="U27" s="1110"/>
      <c r="V27" s="674" t="str">
        <f>IF(P28="","",IF(P29="","",IF(P29&gt;P28,"○","☓")))</f>
        <v/>
      </c>
      <c r="W27" s="1111" t="s">
        <v>394</v>
      </c>
      <c r="X27" s="1109"/>
      <c r="Y27" s="1109"/>
      <c r="Z27" s="1109"/>
      <c r="AA27" s="1109"/>
      <c r="AB27" s="1110"/>
      <c r="AC27" s="674" t="str">
        <f>IF(W28="","",IF(W29="","",IF(W29&gt;W28,"○","☓")))</f>
        <v/>
      </c>
      <c r="AD27" s="1111" t="s">
        <v>395</v>
      </c>
      <c r="AE27" s="1109"/>
      <c r="AF27" s="1109"/>
      <c r="AG27" s="1109"/>
      <c r="AH27" s="1109"/>
      <c r="AI27" s="1110"/>
      <c r="AJ27" s="674" t="str">
        <f>IF(AD28="","",IF(AD29="","",IF(AD29&gt;AD28,"○","☓")))</f>
        <v/>
      </c>
      <c r="AK27" s="675"/>
      <c r="AL27" s="675"/>
      <c r="AT27" s="71"/>
    </row>
    <row r="28" spans="1:46" ht="21" customHeight="1">
      <c r="A28" s="676" t="s">
        <v>9</v>
      </c>
      <c r="B28" s="1112" t="s">
        <v>396</v>
      </c>
      <c r="C28" s="1112"/>
      <c r="D28" s="1113" t="str">
        <f>IF(V4=0,"",V4)</f>
        <v/>
      </c>
      <c r="E28" s="1113"/>
      <c r="F28" s="677" t="s">
        <v>397</v>
      </c>
      <c r="G28" s="678"/>
      <c r="H28" s="678"/>
      <c r="I28" s="678"/>
      <c r="J28" s="678"/>
      <c r="K28" s="678"/>
      <c r="L28" s="678"/>
      <c r="M28" s="678"/>
      <c r="N28" s="678"/>
      <c r="O28" s="679"/>
      <c r="P28" s="1114" t="str">
        <f>IF('別紙様式2-2 個表_処遇'!O5="","",'別紙様式2-2 個表_処遇'!O5)</f>
        <v/>
      </c>
      <c r="Q28" s="1115"/>
      <c r="R28" s="1115"/>
      <c r="S28" s="1115"/>
      <c r="T28" s="1115"/>
      <c r="U28" s="1115"/>
      <c r="V28" s="680" t="s">
        <v>2</v>
      </c>
      <c r="W28" s="1114" t="str">
        <f>IF('別紙様式2-3 個表_特定'!O5="","",'別紙様式2-3 個表_特定'!O5)</f>
        <v/>
      </c>
      <c r="X28" s="1115"/>
      <c r="Y28" s="1115"/>
      <c r="Z28" s="1115"/>
      <c r="AA28" s="1115"/>
      <c r="AB28" s="1115"/>
      <c r="AC28" s="680" t="s">
        <v>2</v>
      </c>
      <c r="AD28" s="1114" t="str">
        <f>IF('別紙様式2-4 個表_ベースアップ'!O5="","",'別紙様式2-4 個表_ベースアップ'!O5)</f>
        <v/>
      </c>
      <c r="AE28" s="1115"/>
      <c r="AF28" s="1115"/>
      <c r="AG28" s="1115"/>
      <c r="AH28" s="1115"/>
      <c r="AI28" s="1115"/>
      <c r="AJ28" s="681" t="s">
        <v>2</v>
      </c>
      <c r="AK28" s="675"/>
      <c r="AL28" s="682"/>
      <c r="AT28" s="71"/>
    </row>
    <row r="29" spans="1:46" ht="21" customHeight="1">
      <c r="A29" s="683" t="s">
        <v>10</v>
      </c>
      <c r="B29" s="1116" t="s">
        <v>398</v>
      </c>
      <c r="C29" s="1117"/>
      <c r="D29" s="1117"/>
      <c r="E29" s="1117"/>
      <c r="F29" s="1117"/>
      <c r="G29" s="1117"/>
      <c r="H29" s="1117"/>
      <c r="I29" s="1117"/>
      <c r="J29" s="1117"/>
      <c r="K29" s="1117"/>
      <c r="L29" s="1117"/>
      <c r="M29" s="1117"/>
      <c r="N29" s="1117"/>
      <c r="O29" s="1118"/>
      <c r="P29" s="1285" t="str">
        <f>IFERROR(P30-P31,"")</f>
        <v/>
      </c>
      <c r="Q29" s="1286"/>
      <c r="R29" s="1286"/>
      <c r="S29" s="1286"/>
      <c r="T29" s="1286"/>
      <c r="U29" s="1286"/>
      <c r="V29" s="684" t="s">
        <v>2</v>
      </c>
      <c r="W29" s="1285" t="str">
        <f>IFERROR(W30-W31,"")</f>
        <v/>
      </c>
      <c r="X29" s="1286"/>
      <c r="Y29" s="1286"/>
      <c r="Z29" s="1286"/>
      <c r="AA29" s="1286"/>
      <c r="AB29" s="1286"/>
      <c r="AC29" s="684" t="s">
        <v>2</v>
      </c>
      <c r="AD29" s="1285" t="str">
        <f>IFERROR(AD30-AD31,"")</f>
        <v/>
      </c>
      <c r="AE29" s="1286"/>
      <c r="AF29" s="1286"/>
      <c r="AG29" s="1286"/>
      <c r="AH29" s="1286"/>
      <c r="AI29" s="1286"/>
      <c r="AJ29" s="685" t="s">
        <v>2</v>
      </c>
      <c r="AK29" s="675"/>
      <c r="AL29" s="675"/>
      <c r="AT29" s="71"/>
    </row>
    <row r="30" spans="1:46" ht="21" customHeight="1">
      <c r="A30" s="686"/>
      <c r="B30" s="1287" t="s">
        <v>399</v>
      </c>
      <c r="C30" s="1288"/>
      <c r="D30" s="1288"/>
      <c r="E30" s="1288"/>
      <c r="F30" s="1288"/>
      <c r="G30" s="1288"/>
      <c r="H30" s="1288"/>
      <c r="I30" s="1288"/>
      <c r="J30" s="1288"/>
      <c r="K30" s="1288"/>
      <c r="L30" s="1288"/>
      <c r="M30" s="1288"/>
      <c r="N30" s="1288"/>
      <c r="O30" s="1289"/>
      <c r="P30" s="1290"/>
      <c r="Q30" s="1291"/>
      <c r="R30" s="1291"/>
      <c r="S30" s="1291"/>
      <c r="T30" s="1291"/>
      <c r="U30" s="1291"/>
      <c r="V30" s="687" t="s">
        <v>2</v>
      </c>
      <c r="W30" s="1292"/>
      <c r="X30" s="1293"/>
      <c r="Y30" s="1293"/>
      <c r="Z30" s="1293"/>
      <c r="AA30" s="1293"/>
      <c r="AB30" s="1293"/>
      <c r="AC30" s="687" t="s">
        <v>2</v>
      </c>
      <c r="AD30" s="1294"/>
      <c r="AE30" s="1295"/>
      <c r="AF30" s="1295"/>
      <c r="AG30" s="1295"/>
      <c r="AH30" s="1295"/>
      <c r="AI30" s="1295"/>
      <c r="AJ30" s="688" t="s">
        <v>2</v>
      </c>
      <c r="AK30" s="675"/>
      <c r="AL30" s="675"/>
      <c r="AM30" s="56"/>
      <c r="AN30" s="56"/>
      <c r="AO30" s="56"/>
      <c r="AP30" s="56"/>
      <c r="AQ30" s="56"/>
      <c r="AR30" s="56"/>
      <c r="AS30" s="56"/>
      <c r="AT30" s="711"/>
    </row>
    <row r="31" spans="1:46" ht="37.5" customHeight="1">
      <c r="A31" s="686"/>
      <c r="B31" s="1287" t="s">
        <v>474</v>
      </c>
      <c r="C31" s="1296"/>
      <c r="D31" s="1296"/>
      <c r="E31" s="1296"/>
      <c r="F31" s="1296"/>
      <c r="G31" s="1296"/>
      <c r="H31" s="1296"/>
      <c r="I31" s="1296"/>
      <c r="J31" s="1296"/>
      <c r="K31" s="1296"/>
      <c r="L31" s="1296"/>
      <c r="M31" s="1296"/>
      <c r="N31" s="1296"/>
      <c r="O31" s="1297"/>
      <c r="P31" s="1114" t="str">
        <f>IF((P32-P33-P34-P35-P36)=0,"",(P32-P33-P34-P35-P36))</f>
        <v/>
      </c>
      <c r="Q31" s="1115"/>
      <c r="R31" s="1115"/>
      <c r="S31" s="1115"/>
      <c r="T31" s="1115"/>
      <c r="U31" s="1115"/>
      <c r="V31" s="689" t="s">
        <v>2</v>
      </c>
      <c r="W31" s="1114" t="str">
        <f>IF((W32-W33-W34-W35-W36)=0,"",(W32-W33-W34-W35-W36))</f>
        <v/>
      </c>
      <c r="X31" s="1115"/>
      <c r="Y31" s="1115"/>
      <c r="Z31" s="1115"/>
      <c r="AA31" s="1115"/>
      <c r="AB31" s="1115"/>
      <c r="AC31" s="689" t="s">
        <v>2</v>
      </c>
      <c r="AD31" s="1114" t="str">
        <f>IF((AD32-AD33-AD34-AD35-AD36)=0,"",(AD32-AD33-AD34-AD35-AD36))</f>
        <v/>
      </c>
      <c r="AE31" s="1115"/>
      <c r="AF31" s="1115"/>
      <c r="AG31" s="1115"/>
      <c r="AH31" s="1115"/>
      <c r="AI31" s="1115"/>
      <c r="AJ31" s="690" t="s">
        <v>2</v>
      </c>
      <c r="AK31" s="675"/>
      <c r="AL31" s="675"/>
      <c r="AM31" s="491"/>
      <c r="AN31" s="491"/>
      <c r="AO31" s="491"/>
      <c r="AP31" s="491"/>
      <c r="AQ31" s="491"/>
      <c r="AR31" s="491"/>
      <c r="AS31" s="491"/>
      <c r="AT31" s="492"/>
    </row>
    <row r="32" spans="1:46" ht="21" customHeight="1">
      <c r="A32" s="686"/>
      <c r="B32" s="1298"/>
      <c r="C32" s="691" t="s">
        <v>400</v>
      </c>
      <c r="D32" s="692"/>
      <c r="E32" s="692"/>
      <c r="F32" s="692"/>
      <c r="G32" s="692"/>
      <c r="H32" s="692"/>
      <c r="I32" s="692"/>
      <c r="J32" s="692"/>
      <c r="K32" s="692"/>
      <c r="L32" s="692"/>
      <c r="M32" s="692"/>
      <c r="N32" s="692"/>
      <c r="O32" s="693"/>
      <c r="P32" s="1300"/>
      <c r="Q32" s="1301"/>
      <c r="R32" s="1301"/>
      <c r="S32" s="1301"/>
      <c r="T32" s="1301"/>
      <c r="U32" s="1301"/>
      <c r="V32" s="693" t="s">
        <v>2</v>
      </c>
      <c r="W32" s="1302"/>
      <c r="X32" s="1303"/>
      <c r="Y32" s="1303"/>
      <c r="Z32" s="1303"/>
      <c r="AA32" s="1303"/>
      <c r="AB32" s="1303"/>
      <c r="AC32" s="693" t="s">
        <v>2</v>
      </c>
      <c r="AD32" s="1304"/>
      <c r="AE32" s="1305"/>
      <c r="AF32" s="1305"/>
      <c r="AG32" s="1305"/>
      <c r="AH32" s="1305"/>
      <c r="AI32" s="1305"/>
      <c r="AJ32" s="694" t="s">
        <v>2</v>
      </c>
      <c r="AK32" s="675"/>
      <c r="AL32" s="682"/>
      <c r="AM32" s="56"/>
      <c r="AN32" s="56"/>
      <c r="AO32" s="56"/>
      <c r="AP32" s="56"/>
      <c r="AQ32" s="56"/>
      <c r="AR32" s="56"/>
      <c r="AS32" s="56"/>
      <c r="AT32" s="711"/>
    </row>
    <row r="33" spans="1:46" ht="21" customHeight="1">
      <c r="A33" s="686"/>
      <c r="B33" s="1298"/>
      <c r="C33" s="695" t="s">
        <v>401</v>
      </c>
      <c r="D33" s="696"/>
      <c r="E33" s="696"/>
      <c r="F33" s="696"/>
      <c r="G33" s="696"/>
      <c r="H33" s="696"/>
      <c r="I33" s="696"/>
      <c r="J33" s="696"/>
      <c r="K33" s="696"/>
      <c r="L33" s="696"/>
      <c r="M33" s="696"/>
      <c r="N33" s="696"/>
      <c r="O33" s="687"/>
      <c r="P33" s="1300"/>
      <c r="Q33" s="1301"/>
      <c r="R33" s="1301"/>
      <c r="S33" s="1301"/>
      <c r="T33" s="1301"/>
      <c r="U33" s="1301"/>
      <c r="V33" s="693" t="s">
        <v>2</v>
      </c>
      <c r="W33" s="1302"/>
      <c r="X33" s="1303"/>
      <c r="Y33" s="1303"/>
      <c r="Z33" s="1303"/>
      <c r="AA33" s="1303"/>
      <c r="AB33" s="1303"/>
      <c r="AC33" s="693" t="s">
        <v>2</v>
      </c>
      <c r="AD33" s="1304"/>
      <c r="AE33" s="1305"/>
      <c r="AF33" s="1305"/>
      <c r="AG33" s="1305"/>
      <c r="AH33" s="1305"/>
      <c r="AI33" s="1305"/>
      <c r="AJ33" s="694" t="s">
        <v>2</v>
      </c>
      <c r="AK33" s="675"/>
      <c r="AL33" s="682"/>
      <c r="AT33" s="71"/>
    </row>
    <row r="34" spans="1:46" ht="21" customHeight="1">
      <c r="A34" s="686"/>
      <c r="B34" s="1298"/>
      <c r="C34" s="691" t="s">
        <v>402</v>
      </c>
      <c r="D34" s="692"/>
      <c r="E34" s="692"/>
      <c r="F34" s="692"/>
      <c r="G34" s="692"/>
      <c r="H34" s="692"/>
      <c r="I34" s="692"/>
      <c r="J34" s="692"/>
      <c r="K34" s="692"/>
      <c r="L34" s="692"/>
      <c r="M34" s="692"/>
      <c r="N34" s="692"/>
      <c r="O34" s="693"/>
      <c r="P34" s="1300"/>
      <c r="Q34" s="1301"/>
      <c r="R34" s="1301"/>
      <c r="S34" s="1301"/>
      <c r="T34" s="1301"/>
      <c r="U34" s="1301"/>
      <c r="V34" s="693" t="s">
        <v>2</v>
      </c>
      <c r="W34" s="1302"/>
      <c r="X34" s="1303"/>
      <c r="Y34" s="1303"/>
      <c r="Z34" s="1303"/>
      <c r="AA34" s="1303"/>
      <c r="AB34" s="1303"/>
      <c r="AC34" s="693" t="s">
        <v>2</v>
      </c>
      <c r="AD34" s="1304"/>
      <c r="AE34" s="1305"/>
      <c r="AF34" s="1305"/>
      <c r="AG34" s="1305"/>
      <c r="AH34" s="1305"/>
      <c r="AI34" s="1305"/>
      <c r="AJ34" s="694" t="s">
        <v>2</v>
      </c>
      <c r="AK34" s="675"/>
      <c r="AL34" s="682"/>
      <c r="AT34" s="71"/>
    </row>
    <row r="35" spans="1:46" ht="21" customHeight="1">
      <c r="A35" s="686"/>
      <c r="B35" s="1298"/>
      <c r="C35" s="1306" t="s">
        <v>454</v>
      </c>
      <c r="D35" s="1307"/>
      <c r="E35" s="1307"/>
      <c r="F35" s="1307"/>
      <c r="G35" s="1307"/>
      <c r="H35" s="1307"/>
      <c r="I35" s="1307"/>
      <c r="J35" s="1307"/>
      <c r="K35" s="1307"/>
      <c r="L35" s="1307"/>
      <c r="M35" s="1307"/>
      <c r="N35" s="1307"/>
      <c r="O35" s="1308"/>
      <c r="P35" s="1300"/>
      <c r="Q35" s="1301"/>
      <c r="R35" s="1301"/>
      <c r="S35" s="1301"/>
      <c r="T35" s="1301"/>
      <c r="U35" s="1301"/>
      <c r="V35" s="693" t="s">
        <v>2</v>
      </c>
      <c r="W35" s="1302"/>
      <c r="X35" s="1303"/>
      <c r="Y35" s="1303"/>
      <c r="Z35" s="1303"/>
      <c r="AA35" s="1303"/>
      <c r="AB35" s="1303"/>
      <c r="AC35" s="693" t="s">
        <v>2</v>
      </c>
      <c r="AD35" s="1304"/>
      <c r="AE35" s="1305"/>
      <c r="AF35" s="1305"/>
      <c r="AG35" s="1305"/>
      <c r="AH35" s="1305"/>
      <c r="AI35" s="1305"/>
      <c r="AJ35" s="694" t="s">
        <v>2</v>
      </c>
      <c r="AK35" s="675"/>
      <c r="AL35" s="682"/>
      <c r="AT35" s="71"/>
    </row>
    <row r="36" spans="1:46" ht="30" customHeight="1">
      <c r="A36" s="697"/>
      <c r="B36" s="1299"/>
      <c r="C36" s="1309" t="s">
        <v>407</v>
      </c>
      <c r="D36" s="1310"/>
      <c r="E36" s="1310"/>
      <c r="F36" s="1310"/>
      <c r="G36" s="1310"/>
      <c r="H36" s="1310"/>
      <c r="I36" s="1310"/>
      <c r="J36" s="1310"/>
      <c r="K36" s="1310"/>
      <c r="L36" s="1310"/>
      <c r="M36" s="1311"/>
      <c r="N36" s="1311"/>
      <c r="O36" s="1312"/>
      <c r="P36" s="1313"/>
      <c r="Q36" s="1314"/>
      <c r="R36" s="1314"/>
      <c r="S36" s="1314"/>
      <c r="T36" s="1314"/>
      <c r="U36" s="1314"/>
      <c r="V36" s="698" t="s">
        <v>2</v>
      </c>
      <c r="W36" s="1281"/>
      <c r="X36" s="1282"/>
      <c r="Y36" s="1282"/>
      <c r="Z36" s="1282"/>
      <c r="AA36" s="1282"/>
      <c r="AB36" s="1282"/>
      <c r="AC36" s="698" t="s">
        <v>2</v>
      </c>
      <c r="AD36" s="1283"/>
      <c r="AE36" s="1284"/>
      <c r="AF36" s="1284"/>
      <c r="AG36" s="1284"/>
      <c r="AH36" s="1284"/>
      <c r="AI36" s="1284"/>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403</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33" customHeight="1">
      <c r="A39" s="707" t="s">
        <v>70</v>
      </c>
      <c r="B39" s="1268" t="s">
        <v>487</v>
      </c>
      <c r="C39" s="1268"/>
      <c r="D39" s="1268"/>
      <c r="E39" s="1268"/>
      <c r="F39" s="1268"/>
      <c r="G39" s="1268"/>
      <c r="H39" s="1268"/>
      <c r="I39" s="1268"/>
      <c r="J39" s="1268"/>
      <c r="K39" s="1268"/>
      <c r="L39" s="1268"/>
      <c r="M39" s="1268"/>
      <c r="N39" s="1268"/>
      <c r="O39" s="1268"/>
      <c r="P39" s="1268"/>
      <c r="Q39" s="1268"/>
      <c r="R39" s="1268"/>
      <c r="S39" s="1268"/>
      <c r="T39" s="1268"/>
      <c r="U39" s="1268"/>
      <c r="V39" s="1268"/>
      <c r="W39" s="1268"/>
      <c r="X39" s="1268"/>
      <c r="Y39" s="1268"/>
      <c r="Z39" s="1268"/>
      <c r="AA39" s="1268"/>
      <c r="AB39" s="1268"/>
      <c r="AC39" s="1268"/>
      <c r="AD39" s="1268"/>
      <c r="AE39" s="1268"/>
      <c r="AF39" s="1268"/>
      <c r="AG39" s="1268"/>
      <c r="AH39" s="1268"/>
      <c r="AI39" s="1268"/>
      <c r="AJ39" s="1268"/>
      <c r="AK39" s="1268"/>
      <c r="AL39" s="675"/>
      <c r="AT39" s="71"/>
    </row>
    <row r="40" spans="1:46" ht="20.25" customHeight="1">
      <c r="A40" s="707" t="s">
        <v>70</v>
      </c>
      <c r="B40" s="1268" t="s">
        <v>408</v>
      </c>
      <c r="C40" s="1268"/>
      <c r="D40" s="1268"/>
      <c r="E40" s="1268"/>
      <c r="F40" s="1268"/>
      <c r="G40" s="1268"/>
      <c r="H40" s="1268"/>
      <c r="I40" s="1268"/>
      <c r="J40" s="1268"/>
      <c r="K40" s="1268"/>
      <c r="L40" s="1268"/>
      <c r="M40" s="1268"/>
      <c r="N40" s="1268"/>
      <c r="O40" s="1268"/>
      <c r="P40" s="1268"/>
      <c r="Q40" s="1268"/>
      <c r="R40" s="1268"/>
      <c r="S40" s="1268"/>
      <c r="T40" s="1268"/>
      <c r="U40" s="1268"/>
      <c r="V40" s="1268"/>
      <c r="W40" s="1268"/>
      <c r="X40" s="1268"/>
      <c r="Y40" s="1268"/>
      <c r="Z40" s="1268"/>
      <c r="AA40" s="1268"/>
      <c r="AB40" s="1268"/>
      <c r="AC40" s="1268"/>
      <c r="AD40" s="1268"/>
      <c r="AE40" s="1268"/>
      <c r="AF40" s="1268"/>
      <c r="AG40" s="1268"/>
      <c r="AH40" s="1268"/>
      <c r="AI40" s="1268"/>
      <c r="AJ40" s="1268"/>
      <c r="AK40" s="1268"/>
      <c r="AL40" s="675"/>
      <c r="AT40" s="71"/>
    </row>
    <row r="41" spans="1:46" ht="24" customHeight="1">
      <c r="A41" s="707" t="s">
        <v>70</v>
      </c>
      <c r="B41" s="1268" t="s">
        <v>455</v>
      </c>
      <c r="C41" s="1268"/>
      <c r="D41" s="1268"/>
      <c r="E41" s="1268"/>
      <c r="F41" s="1268"/>
      <c r="G41" s="1268"/>
      <c r="H41" s="1268"/>
      <c r="I41" s="1268"/>
      <c r="J41" s="1268"/>
      <c r="K41" s="1268"/>
      <c r="L41" s="1268"/>
      <c r="M41" s="1268"/>
      <c r="N41" s="1268"/>
      <c r="O41" s="1268"/>
      <c r="P41" s="1268"/>
      <c r="Q41" s="1268"/>
      <c r="R41" s="1268"/>
      <c r="S41" s="1268"/>
      <c r="T41" s="1268"/>
      <c r="U41" s="1268"/>
      <c r="V41" s="1268"/>
      <c r="W41" s="1268"/>
      <c r="X41" s="1268"/>
      <c r="Y41" s="1268"/>
      <c r="Z41" s="1268"/>
      <c r="AA41" s="1268"/>
      <c r="AB41" s="1268"/>
      <c r="AC41" s="1268"/>
      <c r="AD41" s="1268"/>
      <c r="AE41" s="1268"/>
      <c r="AF41" s="1268"/>
      <c r="AG41" s="1268"/>
      <c r="AH41" s="1268"/>
      <c r="AI41" s="1268"/>
      <c r="AJ41" s="1268"/>
      <c r="AK41" s="1268"/>
      <c r="AL41" s="675"/>
      <c r="AM41" s="491"/>
      <c r="AN41" s="491"/>
      <c r="AO41" s="491"/>
      <c r="AP41" s="491"/>
      <c r="AQ41" s="491"/>
      <c r="AR41" s="491"/>
      <c r="AS41" s="491"/>
      <c r="AT41" s="492"/>
    </row>
    <row r="42" spans="1:46" ht="26.25" customHeight="1">
      <c r="A42" s="707" t="s">
        <v>70</v>
      </c>
      <c r="B42" s="1268" t="s">
        <v>488</v>
      </c>
      <c r="C42" s="1268"/>
      <c r="D42" s="1268"/>
      <c r="E42" s="1268"/>
      <c r="F42" s="1268"/>
      <c r="G42" s="1268"/>
      <c r="H42" s="1268"/>
      <c r="I42" s="1268"/>
      <c r="J42" s="1268"/>
      <c r="K42" s="1268"/>
      <c r="L42" s="1268"/>
      <c r="M42" s="1268"/>
      <c r="N42" s="1268"/>
      <c r="O42" s="1268"/>
      <c r="P42" s="1268"/>
      <c r="Q42" s="1268"/>
      <c r="R42" s="1268"/>
      <c r="S42" s="1268"/>
      <c r="T42" s="1268"/>
      <c r="U42" s="1268"/>
      <c r="V42" s="1268"/>
      <c r="W42" s="1268"/>
      <c r="X42" s="1268"/>
      <c r="Y42" s="1268"/>
      <c r="Z42" s="1268"/>
      <c r="AA42" s="1268"/>
      <c r="AB42" s="1268"/>
      <c r="AC42" s="1268"/>
      <c r="AD42" s="1268"/>
      <c r="AE42" s="1268"/>
      <c r="AF42" s="1268"/>
      <c r="AG42" s="1268"/>
      <c r="AH42" s="1268"/>
      <c r="AI42" s="1268"/>
      <c r="AJ42" s="1268"/>
      <c r="AK42" s="1268"/>
      <c r="AL42" s="675"/>
      <c r="AM42" s="491"/>
      <c r="AN42" s="491"/>
      <c r="AO42" s="491"/>
      <c r="AP42" s="491"/>
      <c r="AQ42" s="491"/>
      <c r="AR42" s="491"/>
      <c r="AS42" s="491"/>
      <c r="AT42" s="492"/>
    </row>
    <row r="43" spans="1:46">
      <c r="A43" s="707" t="s">
        <v>70</v>
      </c>
      <c r="B43" s="1268" t="s">
        <v>409</v>
      </c>
      <c r="C43" s="1268"/>
      <c r="D43" s="1268"/>
      <c r="E43" s="1268"/>
      <c r="F43" s="1268"/>
      <c r="G43" s="1268"/>
      <c r="H43" s="1268"/>
      <c r="I43" s="1268"/>
      <c r="J43" s="1268"/>
      <c r="K43" s="1268"/>
      <c r="L43" s="1268"/>
      <c r="M43" s="1268"/>
      <c r="N43" s="1268"/>
      <c r="O43" s="1268"/>
      <c r="P43" s="1268"/>
      <c r="Q43" s="1268"/>
      <c r="R43" s="1268"/>
      <c r="S43" s="1268"/>
      <c r="T43" s="1268"/>
      <c r="U43" s="1268"/>
      <c r="V43" s="1268"/>
      <c r="W43" s="1268"/>
      <c r="X43" s="1268"/>
      <c r="Y43" s="1268"/>
      <c r="Z43" s="1268"/>
      <c r="AA43" s="1268"/>
      <c r="AB43" s="1268"/>
      <c r="AC43" s="1268"/>
      <c r="AD43" s="1268"/>
      <c r="AE43" s="1268"/>
      <c r="AF43" s="1268"/>
      <c r="AG43" s="1268"/>
      <c r="AH43" s="1268"/>
      <c r="AI43" s="1268"/>
      <c r="AJ43" s="1268"/>
      <c r="AK43" s="1268"/>
      <c r="AL43" s="675"/>
      <c r="AM43" s="491"/>
      <c r="AN43" s="491"/>
      <c r="AO43" s="491"/>
      <c r="AP43" s="491"/>
      <c r="AQ43" s="491"/>
      <c r="AR43" s="491"/>
      <c r="AS43" s="491"/>
      <c r="AT43" s="492"/>
    </row>
    <row r="44" spans="1:46" s="77" customFormat="1" ht="36" customHeight="1">
      <c r="A44" s="707" t="s">
        <v>70</v>
      </c>
      <c r="B44" s="1269" t="s">
        <v>410</v>
      </c>
      <c r="C44" s="1268"/>
      <c r="D44" s="1268"/>
      <c r="E44" s="1268"/>
      <c r="F44" s="1268"/>
      <c r="G44" s="1268"/>
      <c r="H44" s="1268"/>
      <c r="I44" s="1268"/>
      <c r="J44" s="1268"/>
      <c r="K44" s="1268"/>
      <c r="L44" s="1268"/>
      <c r="M44" s="1268"/>
      <c r="N44" s="1268"/>
      <c r="O44" s="1268"/>
      <c r="P44" s="1268"/>
      <c r="Q44" s="1268"/>
      <c r="R44" s="1268"/>
      <c r="S44" s="1268"/>
      <c r="T44" s="1268"/>
      <c r="U44" s="1268"/>
      <c r="V44" s="1268"/>
      <c r="W44" s="1268"/>
      <c r="X44" s="1268"/>
      <c r="Y44" s="1268"/>
      <c r="Z44" s="1268"/>
      <c r="AA44" s="1268"/>
      <c r="AB44" s="1268"/>
      <c r="AC44" s="1268"/>
      <c r="AD44" s="1268"/>
      <c r="AE44" s="1268"/>
      <c r="AF44" s="1268"/>
      <c r="AG44" s="1268"/>
      <c r="AH44" s="1268"/>
      <c r="AI44" s="1268"/>
      <c r="AJ44" s="1268"/>
      <c r="AK44" s="1268"/>
      <c r="AL44" s="675"/>
      <c r="AT44" s="91"/>
    </row>
    <row r="45" spans="1:46" s="77" customFormat="1">
      <c r="A45" s="707" t="s">
        <v>70</v>
      </c>
      <c r="B45" s="1268" t="s">
        <v>404</v>
      </c>
      <c r="C45" s="1270"/>
      <c r="D45" s="1270"/>
      <c r="E45" s="1270"/>
      <c r="F45" s="1270"/>
      <c r="G45" s="1270"/>
      <c r="H45" s="1270"/>
      <c r="I45" s="1270"/>
      <c r="J45" s="1270"/>
      <c r="K45" s="1270"/>
      <c r="L45" s="1270"/>
      <c r="M45" s="1270"/>
      <c r="N45" s="1270"/>
      <c r="O45" s="1270"/>
      <c r="P45" s="1270"/>
      <c r="Q45" s="1270"/>
      <c r="R45" s="1270"/>
      <c r="S45" s="1270"/>
      <c r="T45" s="1270"/>
      <c r="U45" s="1270"/>
      <c r="V45" s="1270"/>
      <c r="W45" s="1270"/>
      <c r="X45" s="1270"/>
      <c r="Y45" s="1270"/>
      <c r="Z45" s="1270"/>
      <c r="AA45" s="1270"/>
      <c r="AB45" s="1270"/>
      <c r="AC45" s="1270"/>
      <c r="AD45" s="1270"/>
      <c r="AE45" s="1270"/>
      <c r="AF45" s="1270"/>
      <c r="AG45" s="1270"/>
      <c r="AH45" s="1270"/>
      <c r="AI45" s="1270"/>
      <c r="AJ45" s="1270"/>
      <c r="AK45" s="1270"/>
      <c r="AL45" s="675"/>
      <c r="AT45" s="91"/>
    </row>
    <row r="46" spans="1:46" s="675" customFormat="1" ht="13.5" customHeight="1">
      <c r="A46" s="706" t="s">
        <v>405</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1269" t="s">
        <v>411</v>
      </c>
      <c r="C47" s="1269"/>
      <c r="D47" s="1269"/>
      <c r="E47" s="1269"/>
      <c r="F47" s="1269"/>
      <c r="G47" s="1269"/>
      <c r="H47" s="1269"/>
      <c r="I47" s="1269"/>
      <c r="J47" s="1269"/>
      <c r="K47" s="1269"/>
      <c r="L47" s="1269"/>
      <c r="M47" s="1269"/>
      <c r="N47" s="1269"/>
      <c r="O47" s="1269"/>
      <c r="P47" s="1269"/>
      <c r="Q47" s="1269"/>
      <c r="R47" s="1269"/>
      <c r="S47" s="1269"/>
      <c r="T47" s="1269"/>
      <c r="U47" s="1269"/>
      <c r="V47" s="1269"/>
      <c r="W47" s="1269"/>
      <c r="X47" s="1269"/>
      <c r="Y47" s="1269"/>
      <c r="Z47" s="1269"/>
      <c r="AA47" s="1269"/>
      <c r="AB47" s="1269"/>
      <c r="AC47" s="1269"/>
      <c r="AD47" s="1269"/>
      <c r="AE47" s="1269"/>
      <c r="AF47" s="1269"/>
      <c r="AG47" s="1269"/>
      <c r="AH47" s="1269"/>
      <c r="AI47" s="1269"/>
      <c r="AJ47" s="1269"/>
      <c r="AK47" s="1269"/>
    </row>
    <row r="48" spans="1:46" s="675" customFormat="1" ht="37.5" customHeight="1">
      <c r="A48" s="707" t="s">
        <v>70</v>
      </c>
      <c r="B48" s="1268" t="s">
        <v>489</v>
      </c>
      <c r="C48" s="1268"/>
      <c r="D48" s="1268"/>
      <c r="E48" s="1268"/>
      <c r="F48" s="1268"/>
      <c r="G48" s="1268"/>
      <c r="H48" s="1268"/>
      <c r="I48" s="1268"/>
      <c r="J48" s="1268"/>
      <c r="K48" s="1268"/>
      <c r="L48" s="1268"/>
      <c r="M48" s="1268"/>
      <c r="N48" s="1268"/>
      <c r="O48" s="1268"/>
      <c r="P48" s="1268"/>
      <c r="Q48" s="1268"/>
      <c r="R48" s="1268"/>
      <c r="S48" s="1268"/>
      <c r="T48" s="1268"/>
      <c r="U48" s="1268"/>
      <c r="V48" s="1268"/>
      <c r="W48" s="1268"/>
      <c r="X48" s="1268"/>
      <c r="Y48" s="1268"/>
      <c r="Z48" s="1268"/>
      <c r="AA48" s="1268"/>
      <c r="AB48" s="1268"/>
      <c r="AC48" s="1268"/>
      <c r="AD48" s="1268"/>
      <c r="AE48" s="1268"/>
      <c r="AF48" s="1268"/>
      <c r="AG48" s="1268"/>
      <c r="AH48" s="1268"/>
      <c r="AI48" s="1268"/>
      <c r="AJ48" s="1268"/>
      <c r="AK48" s="1268"/>
    </row>
    <row r="49" spans="1:47" s="675" customFormat="1" ht="13.5" customHeight="1">
      <c r="A49" s="706" t="s">
        <v>406</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1315" t="s">
        <v>494</v>
      </c>
      <c r="C50" s="1315"/>
      <c r="D50" s="1315"/>
      <c r="E50" s="1315"/>
      <c r="F50" s="1315"/>
      <c r="G50" s="1315"/>
      <c r="H50" s="1315"/>
      <c r="I50" s="1315"/>
      <c r="J50" s="1315"/>
      <c r="K50" s="1315"/>
      <c r="L50" s="1315"/>
      <c r="M50" s="1315"/>
      <c r="N50" s="1315"/>
      <c r="O50" s="1315"/>
      <c r="P50" s="1315"/>
      <c r="Q50" s="1315"/>
      <c r="R50" s="1315"/>
      <c r="S50" s="1315"/>
      <c r="T50" s="1315"/>
      <c r="U50" s="1315"/>
      <c r="V50" s="1315"/>
      <c r="W50" s="1315"/>
      <c r="X50" s="1315"/>
      <c r="Y50" s="1315"/>
      <c r="Z50" s="1315"/>
      <c r="AA50" s="1315"/>
      <c r="AB50" s="1315"/>
      <c r="AC50" s="1315"/>
      <c r="AD50" s="1315"/>
      <c r="AE50" s="1315"/>
      <c r="AF50" s="1315"/>
      <c r="AG50" s="1315"/>
      <c r="AH50" s="1315"/>
      <c r="AI50" s="1315"/>
      <c r="AJ50" s="1315"/>
      <c r="AK50" s="1315"/>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412</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1014" t="s">
        <v>413</v>
      </c>
      <c r="B53" s="1014"/>
      <c r="C53" s="1014"/>
      <c r="D53" s="1014"/>
      <c r="E53" s="1014"/>
      <c r="F53" s="1014"/>
      <c r="G53" s="1014"/>
      <c r="H53" s="1014"/>
      <c r="I53" s="1014"/>
      <c r="J53" s="1014"/>
      <c r="K53" s="1014"/>
      <c r="L53" s="1014"/>
      <c r="M53" s="1014"/>
      <c r="N53" s="1014"/>
      <c r="O53" s="1014"/>
      <c r="P53" s="1014"/>
      <c r="Q53" s="1014"/>
      <c r="R53" s="1014"/>
      <c r="S53" s="1014"/>
      <c r="T53" s="1014"/>
      <c r="U53" s="1014"/>
      <c r="V53" s="1014"/>
      <c r="W53" s="1014"/>
      <c r="X53" s="1014"/>
      <c r="Y53" s="1014"/>
      <c r="Z53" s="1014"/>
      <c r="AA53" s="1014"/>
      <c r="AB53" s="1014" t="s">
        <v>414</v>
      </c>
      <c r="AC53" s="1014"/>
      <c r="AD53" s="1014"/>
      <c r="AE53" s="1014"/>
      <c r="AF53" s="1014"/>
      <c r="AG53" s="1014"/>
      <c r="AH53" s="1014"/>
      <c r="AI53" s="1014"/>
      <c r="AJ53" s="1014"/>
      <c r="AK53" s="1014"/>
      <c r="AL53" s="705"/>
      <c r="AT53" s="71"/>
    </row>
    <row r="54" spans="1:47" ht="21" customHeight="1" thickBot="1">
      <c r="A54" s="1014" t="s">
        <v>415</v>
      </c>
      <c r="B54" s="1014"/>
      <c r="C54" s="1014"/>
      <c r="D54" s="1014"/>
      <c r="E54" s="1014"/>
      <c r="F54" s="1014"/>
      <c r="G54" s="1014"/>
      <c r="H54" s="1014"/>
      <c r="I54" s="1014"/>
      <c r="J54" s="1014"/>
      <c r="K54" s="1014"/>
      <c r="L54" s="1014"/>
      <c r="M54" s="1014"/>
      <c r="N54" s="1014"/>
      <c r="O54" s="1014"/>
      <c r="P54" s="1014"/>
      <c r="Q54" s="1014"/>
      <c r="R54" s="1014"/>
      <c r="S54" s="1014"/>
      <c r="T54" s="1014"/>
      <c r="U54" s="1014"/>
      <c r="V54" s="1014"/>
      <c r="W54" s="1014"/>
      <c r="X54" s="1014"/>
      <c r="Y54" s="1014"/>
      <c r="Z54" s="1014"/>
      <c r="AA54" s="1014"/>
      <c r="AB54" s="1014" t="s">
        <v>416</v>
      </c>
      <c r="AC54" s="1014"/>
      <c r="AD54" s="1014"/>
      <c r="AE54" s="1014"/>
      <c r="AF54" s="1014"/>
      <c r="AG54" s="1014"/>
      <c r="AH54" s="1014"/>
      <c r="AI54" s="1014"/>
      <c r="AJ54" s="1014"/>
      <c r="AK54" s="1014"/>
      <c r="AL54" s="705"/>
      <c r="AT54" s="71"/>
    </row>
    <row r="55" spans="1:47" ht="21" customHeight="1" thickBot="1">
      <c r="A55" s="717" t="s">
        <v>417</v>
      </c>
      <c r="B55" s="718"/>
      <c r="C55" s="718"/>
      <c r="D55" s="718"/>
      <c r="E55" s="718"/>
      <c r="F55" s="718"/>
      <c r="G55" s="718"/>
      <c r="H55" s="718"/>
      <c r="I55" s="718"/>
      <c r="J55" s="718"/>
      <c r="K55" s="718"/>
      <c r="L55" s="718"/>
      <c r="M55" s="719"/>
      <c r="N55" s="720"/>
      <c r="O55" s="721" t="s">
        <v>17</v>
      </c>
      <c r="P55" s="721"/>
      <c r="Q55" s="1316"/>
      <c r="R55" s="1316"/>
      <c r="S55" s="721" t="s">
        <v>11</v>
      </c>
      <c r="T55" s="1316"/>
      <c r="U55" s="1316"/>
      <c r="V55" s="721" t="s">
        <v>12</v>
      </c>
      <c r="W55" s="1016" t="s">
        <v>13</v>
      </c>
      <c r="X55" s="1016"/>
      <c r="Y55" s="721" t="s">
        <v>17</v>
      </c>
      <c r="Z55" s="721"/>
      <c r="AA55" s="1316"/>
      <c r="AB55" s="1316"/>
      <c r="AC55" s="721" t="s">
        <v>11</v>
      </c>
      <c r="AD55" s="1316"/>
      <c r="AE55" s="1316"/>
      <c r="AF55" s="721" t="s">
        <v>12</v>
      </c>
      <c r="AG55" s="721" t="s">
        <v>135</v>
      </c>
      <c r="AH55" s="721" t="str">
        <f>IF(Q55&gt;=1,(AA55*12+AD55)-(Q55*12+T55)+1,"")</f>
        <v/>
      </c>
      <c r="AI55" s="1016" t="s">
        <v>136</v>
      </c>
      <c r="AJ55" s="1016"/>
      <c r="AK55" s="722"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1323" t="s">
        <v>418</v>
      </c>
      <c r="B58" s="1014"/>
      <c r="C58" s="1014"/>
      <c r="D58" s="1014"/>
      <c r="E58" s="1014"/>
      <c r="F58" s="1014"/>
      <c r="G58" s="1014"/>
      <c r="H58" s="1014"/>
      <c r="I58" s="1014"/>
      <c r="J58" s="1014"/>
      <c r="K58" s="1014"/>
      <c r="L58" s="1014"/>
      <c r="M58" s="1014"/>
      <c r="N58" s="1014"/>
      <c r="O58" s="1014"/>
      <c r="P58" s="1014"/>
      <c r="Q58" s="1014"/>
      <c r="R58" s="1014"/>
      <c r="S58" s="1014"/>
      <c r="T58" s="1014"/>
      <c r="U58" s="1014"/>
      <c r="V58" s="1014"/>
      <c r="W58" s="1014"/>
      <c r="X58" s="1014"/>
      <c r="Y58" s="1014"/>
      <c r="Z58" s="1014"/>
      <c r="AA58" s="1014"/>
      <c r="AB58" s="1014" t="s">
        <v>419</v>
      </c>
      <c r="AC58" s="1014"/>
      <c r="AD58" s="1014"/>
      <c r="AE58" s="1014"/>
      <c r="AF58" s="1014"/>
      <c r="AG58" s="1014"/>
      <c r="AH58" s="1014"/>
      <c r="AI58" s="1014"/>
      <c r="AJ58" s="1014"/>
      <c r="AK58" s="1014"/>
      <c r="AL58" s="705"/>
      <c r="AT58" s="71"/>
    </row>
    <row r="59" spans="1:47" ht="21" customHeight="1">
      <c r="A59" s="1014" t="s">
        <v>420</v>
      </c>
      <c r="B59" s="1014"/>
      <c r="C59" s="1014"/>
      <c r="D59" s="1014"/>
      <c r="E59" s="1014"/>
      <c r="F59" s="1014"/>
      <c r="G59" s="1014"/>
      <c r="H59" s="1014"/>
      <c r="I59" s="1014"/>
      <c r="J59" s="1014"/>
      <c r="K59" s="1014"/>
      <c r="L59" s="1014"/>
      <c r="M59" s="1014"/>
      <c r="N59" s="1014"/>
      <c r="O59" s="1014"/>
      <c r="P59" s="1014"/>
      <c r="Q59" s="1014"/>
      <c r="R59" s="1014"/>
      <c r="S59" s="1014"/>
      <c r="T59" s="1014"/>
      <c r="U59" s="1014"/>
      <c r="V59" s="1014"/>
      <c r="W59" s="1014"/>
      <c r="X59" s="1014"/>
      <c r="Y59" s="1014"/>
      <c r="Z59" s="1014"/>
      <c r="AA59" s="1014"/>
      <c r="AB59" s="1014" t="s">
        <v>421</v>
      </c>
      <c r="AC59" s="1014"/>
      <c r="AD59" s="1014"/>
      <c r="AE59" s="1014"/>
      <c r="AF59" s="1014"/>
      <c r="AG59" s="1014"/>
      <c r="AH59" s="1014"/>
      <c r="AI59" s="1014"/>
      <c r="AJ59" s="1014"/>
      <c r="AK59" s="1014"/>
      <c r="AL59" s="705"/>
      <c r="AT59" s="71"/>
    </row>
    <row r="60" spans="1:47" ht="21" customHeight="1">
      <c r="A60" s="1323" t="s">
        <v>423</v>
      </c>
      <c r="B60" s="1323"/>
      <c r="C60" s="1323"/>
      <c r="D60" s="1323"/>
      <c r="E60" s="1323"/>
      <c r="F60" s="1323"/>
      <c r="G60" s="1323"/>
      <c r="H60" s="1323"/>
      <c r="I60" s="1323"/>
      <c r="J60" s="1323"/>
      <c r="K60" s="1323"/>
      <c r="L60" s="1323"/>
      <c r="M60" s="1323"/>
      <c r="N60" s="1323"/>
      <c r="O60" s="1323"/>
      <c r="P60" s="1323"/>
      <c r="Q60" s="1323"/>
      <c r="R60" s="1323"/>
      <c r="S60" s="1323"/>
      <c r="T60" s="1323"/>
      <c r="U60" s="1323"/>
      <c r="V60" s="1323"/>
      <c r="W60" s="1323"/>
      <c r="X60" s="1323"/>
      <c r="Y60" s="1323"/>
      <c r="Z60" s="1323"/>
      <c r="AA60" s="1323"/>
      <c r="AB60" s="1014" t="s">
        <v>422</v>
      </c>
      <c r="AC60" s="1014"/>
      <c r="AD60" s="1014"/>
      <c r="AE60" s="1014"/>
      <c r="AF60" s="1014"/>
      <c r="AG60" s="1014"/>
      <c r="AH60" s="1014"/>
      <c r="AI60" s="1014"/>
      <c r="AJ60" s="1014"/>
      <c r="AK60" s="1014"/>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1259" t="s">
        <v>254</v>
      </c>
      <c r="T61" s="1260"/>
      <c r="U61" s="1260"/>
      <c r="V61" s="1260"/>
      <c r="W61" s="1260"/>
      <c r="X61" s="1261"/>
      <c r="Y61" s="1262" t="s">
        <v>255</v>
      </c>
      <c r="Z61" s="1263"/>
      <c r="AA61" s="1263"/>
      <c r="AB61" s="1263"/>
      <c r="AC61" s="1263"/>
      <c r="AD61" s="1264"/>
      <c r="AE61" s="1262" t="s">
        <v>93</v>
      </c>
      <c r="AF61" s="1263"/>
      <c r="AG61" s="1263"/>
      <c r="AH61" s="1263"/>
      <c r="AI61" s="1263"/>
      <c r="AJ61" s="1264"/>
      <c r="AM61" s="108" t="s">
        <v>152</v>
      </c>
      <c r="AU61" s="71"/>
    </row>
    <row r="62" spans="1:47" ht="31.5" customHeight="1" thickBot="1">
      <c r="A62" s="1255"/>
      <c r="B62" s="1256" t="s">
        <v>475</v>
      </c>
      <c r="C62" s="1257"/>
      <c r="D62" s="1257"/>
      <c r="E62" s="1257"/>
      <c r="F62" s="1257"/>
      <c r="G62" s="1257"/>
      <c r="H62" s="1257"/>
      <c r="I62" s="1257"/>
      <c r="J62" s="1257"/>
      <c r="K62" s="1257"/>
      <c r="L62" s="1257"/>
      <c r="M62" s="1257"/>
      <c r="N62" s="1257"/>
      <c r="O62" s="1257"/>
      <c r="P62" s="1257"/>
      <c r="Q62" s="1257"/>
      <c r="R62" s="1258"/>
      <c r="S62" s="1238"/>
      <c r="T62" s="1239"/>
      <c r="U62" s="1239"/>
      <c r="V62" s="1239"/>
      <c r="W62" s="1240"/>
      <c r="X62" s="109" t="s">
        <v>2</v>
      </c>
      <c r="Y62" s="1238"/>
      <c r="Z62" s="1239"/>
      <c r="AA62" s="1239"/>
      <c r="AB62" s="1239"/>
      <c r="AC62" s="1240"/>
      <c r="AD62" s="110" t="s">
        <v>2</v>
      </c>
      <c r="AE62" s="1238"/>
      <c r="AF62" s="1239"/>
      <c r="AG62" s="1239"/>
      <c r="AH62" s="1239"/>
      <c r="AI62" s="1240"/>
      <c r="AJ62" s="111" t="s">
        <v>2</v>
      </c>
      <c r="AM62" s="108" t="s">
        <v>105</v>
      </c>
      <c r="AU62" s="71"/>
    </row>
    <row r="63" spans="1:47" ht="21.75" customHeight="1" thickBot="1">
      <c r="A63" s="1255"/>
      <c r="B63" s="112" t="s">
        <v>476</v>
      </c>
      <c r="C63" s="113"/>
      <c r="D63" s="113"/>
      <c r="E63" s="113"/>
      <c r="F63" s="113"/>
      <c r="G63" s="113"/>
      <c r="H63" s="113"/>
      <c r="I63" s="113"/>
      <c r="J63" s="113"/>
      <c r="K63" s="113"/>
      <c r="L63" s="114"/>
      <c r="M63" s="114"/>
      <c r="N63" s="114"/>
      <c r="O63" s="114"/>
      <c r="P63" s="114"/>
      <c r="Q63" s="114"/>
      <c r="R63" s="115"/>
      <c r="S63" s="1327"/>
      <c r="T63" s="1328"/>
      <c r="U63" s="1328"/>
      <c r="V63" s="1328"/>
      <c r="W63" s="1329"/>
      <c r="X63" s="116" t="s">
        <v>22</v>
      </c>
      <c r="Y63" s="1327"/>
      <c r="Z63" s="1328"/>
      <c r="AA63" s="1328"/>
      <c r="AB63" s="1328"/>
      <c r="AC63" s="1329"/>
      <c r="AD63" s="117" t="s">
        <v>22</v>
      </c>
      <c r="AE63" s="1327"/>
      <c r="AF63" s="1328"/>
      <c r="AG63" s="1328"/>
      <c r="AH63" s="1328"/>
      <c r="AI63" s="1329"/>
      <c r="AJ63" s="118" t="s">
        <v>22</v>
      </c>
      <c r="AM63" s="108" t="s">
        <v>110</v>
      </c>
      <c r="AU63" s="71"/>
    </row>
    <row r="64" spans="1:47" ht="21.75" customHeight="1" thickBot="1">
      <c r="A64" s="1255"/>
      <c r="B64" s="119" t="s">
        <v>477</v>
      </c>
      <c r="C64" s="120"/>
      <c r="D64" s="120"/>
      <c r="E64" s="120"/>
      <c r="F64" s="120"/>
      <c r="G64" s="120"/>
      <c r="H64" s="120"/>
      <c r="I64" s="120"/>
      <c r="J64" s="120"/>
      <c r="K64" s="120"/>
      <c r="L64" s="121"/>
      <c r="M64" s="121"/>
      <c r="N64" s="121"/>
      <c r="O64" s="121"/>
      <c r="P64" s="121"/>
      <c r="Q64" s="121"/>
      <c r="R64" s="121"/>
      <c r="S64" s="1252"/>
      <c r="T64" s="1253"/>
      <c r="U64" s="1253"/>
      <c r="V64" s="1253"/>
      <c r="W64" s="1254"/>
      <c r="X64" s="116" t="s">
        <v>22</v>
      </c>
      <c r="Y64" s="1252"/>
      <c r="Z64" s="1253"/>
      <c r="AA64" s="1253"/>
      <c r="AB64" s="1253"/>
      <c r="AC64" s="1254"/>
      <c r="AD64" s="117" t="s">
        <v>22</v>
      </c>
      <c r="AE64" s="1252"/>
      <c r="AF64" s="1253"/>
      <c r="AG64" s="1253"/>
      <c r="AH64" s="1253"/>
      <c r="AI64" s="1254"/>
      <c r="AJ64" s="118" t="s">
        <v>22</v>
      </c>
      <c r="AM64" s="108" t="s">
        <v>424</v>
      </c>
      <c r="AU64" s="71"/>
    </row>
    <row r="65" spans="1:51" ht="21.75" customHeight="1" thickBot="1">
      <c r="A65" s="1255"/>
      <c r="B65" s="119" t="s">
        <v>478</v>
      </c>
      <c r="C65" s="122"/>
      <c r="D65" s="122"/>
      <c r="E65" s="122"/>
      <c r="F65" s="122"/>
      <c r="G65" s="122"/>
      <c r="H65" s="122"/>
      <c r="I65" s="122"/>
      <c r="J65" s="122"/>
      <c r="K65" s="122"/>
      <c r="L65" s="98"/>
      <c r="M65" s="98"/>
      <c r="N65" s="98"/>
      <c r="O65" s="98"/>
      <c r="P65" s="98"/>
      <c r="Q65" s="98"/>
      <c r="R65" s="98"/>
      <c r="S65" s="1243" t="str">
        <f>IFERROR(ROUND(S62/S63,),"")</f>
        <v/>
      </c>
      <c r="T65" s="1244"/>
      <c r="U65" s="1244"/>
      <c r="V65" s="1244"/>
      <c r="W65" s="1245"/>
      <c r="X65" s="116" t="s">
        <v>2</v>
      </c>
      <c r="Y65" s="1243" t="str">
        <f>IFERROR(ROUND(Y62/Y63,),"")</f>
        <v/>
      </c>
      <c r="Z65" s="1244"/>
      <c r="AA65" s="1244"/>
      <c r="AB65" s="1244"/>
      <c r="AC65" s="1245"/>
      <c r="AD65" s="116" t="s">
        <v>2</v>
      </c>
      <c r="AE65" s="1243" t="str">
        <f>IFERROR(ROUND(AE62/AE63,),"")</f>
        <v/>
      </c>
      <c r="AF65" s="1244"/>
      <c r="AG65" s="1244"/>
      <c r="AH65" s="1244"/>
      <c r="AI65" s="1245"/>
      <c r="AJ65" s="118" t="s">
        <v>2</v>
      </c>
      <c r="AM65" s="108" t="s">
        <v>190</v>
      </c>
      <c r="AU65" s="71"/>
    </row>
    <row r="66" spans="1:51" ht="18" customHeight="1">
      <c r="A66" s="1255"/>
      <c r="B66" s="1276" t="s">
        <v>479</v>
      </c>
      <c r="C66" s="1277"/>
      <c r="D66" s="1277"/>
      <c r="E66" s="1277"/>
      <c r="F66" s="1277"/>
      <c r="G66" s="1277"/>
      <c r="H66" s="1277"/>
      <c r="I66" s="1277"/>
      <c r="J66" s="1277"/>
      <c r="K66" s="123"/>
      <c r="L66" s="124" t="s">
        <v>185</v>
      </c>
      <c r="M66" s="125"/>
      <c r="N66" s="125"/>
      <c r="O66" s="125"/>
      <c r="P66" s="125"/>
      <c r="Q66" s="125"/>
      <c r="R66" s="125"/>
      <c r="S66" s="1236">
        <f>CEILING(AO67,1)</f>
        <v>0</v>
      </c>
      <c r="T66" s="1237"/>
      <c r="U66" s="1237"/>
      <c r="V66" s="1237"/>
      <c r="W66" s="1237"/>
      <c r="X66" s="126" t="s">
        <v>186</v>
      </c>
      <c r="Y66" s="1324"/>
      <c r="Z66" s="1325"/>
      <c r="AA66" s="1325"/>
      <c r="AB66" s="1325"/>
      <c r="AC66" s="1325"/>
      <c r="AD66" s="1326"/>
      <c r="AE66" s="1273"/>
      <c r="AF66" s="1274"/>
      <c r="AG66" s="1274"/>
      <c r="AH66" s="1274"/>
      <c r="AI66" s="1274"/>
      <c r="AJ66" s="1275"/>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1255"/>
      <c r="B67" s="1198"/>
      <c r="C67" s="1189"/>
      <c r="D67" s="1189"/>
      <c r="E67" s="1189"/>
      <c r="F67" s="1189"/>
      <c r="G67" s="1189"/>
      <c r="H67" s="1189"/>
      <c r="I67" s="1189"/>
      <c r="J67" s="1189"/>
      <c r="K67" s="135"/>
      <c r="L67" s="120"/>
      <c r="M67" s="136" t="s">
        <v>147</v>
      </c>
      <c r="N67" s="1241">
        <f>T67</f>
        <v>0</v>
      </c>
      <c r="O67" s="1241"/>
      <c r="P67" s="1241"/>
      <c r="Q67" s="136" t="s">
        <v>186</v>
      </c>
      <c r="R67" s="137" t="s">
        <v>187</v>
      </c>
      <c r="S67" s="138" t="s">
        <v>147</v>
      </c>
      <c r="T67" s="1233">
        <f>S64*S66*12</f>
        <v>0</v>
      </c>
      <c r="U67" s="1233"/>
      <c r="V67" s="1233"/>
      <c r="W67" s="139" t="s">
        <v>186</v>
      </c>
      <c r="X67" s="140" t="s">
        <v>187</v>
      </c>
      <c r="Y67" s="1324"/>
      <c r="Z67" s="1325"/>
      <c r="AA67" s="1325"/>
      <c r="AB67" s="1325"/>
      <c r="AC67" s="1325"/>
      <c r="AD67" s="1326"/>
      <c r="AE67" s="1273"/>
      <c r="AF67" s="1274"/>
      <c r="AG67" s="1274"/>
      <c r="AH67" s="1274"/>
      <c r="AI67" s="1274"/>
      <c r="AJ67" s="1275"/>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1255"/>
      <c r="B68" s="1198"/>
      <c r="C68" s="1189"/>
      <c r="D68" s="1189"/>
      <c r="E68" s="1189"/>
      <c r="F68" s="1189"/>
      <c r="G68" s="1189"/>
      <c r="H68" s="1189"/>
      <c r="I68" s="1189"/>
      <c r="J68" s="1189"/>
      <c r="K68" s="123"/>
      <c r="L68" s="124" t="s">
        <v>188</v>
      </c>
      <c r="M68" s="125"/>
      <c r="N68" s="125"/>
      <c r="O68" s="125"/>
      <c r="P68" s="125"/>
      <c r="Q68" s="125"/>
      <c r="R68" s="125"/>
      <c r="S68" s="1234" t="e">
        <f>IF((CEILING(AO70,1)-AO70)-2*(CEILING(AP70,1)-AP70)&gt;=0,CEILING(AO70,1),CEILING(AO70+AT71/S64/12,1))</f>
        <v>#VALUE!</v>
      </c>
      <c r="T68" s="1235"/>
      <c r="U68" s="1235"/>
      <c r="V68" s="1235"/>
      <c r="W68" s="1235"/>
      <c r="X68" s="146" t="s">
        <v>186</v>
      </c>
      <c r="Y68" s="1234" t="e">
        <f>IF((CEILING(AO70,1)-AO70)-2*(CEILING(AP70,1)-AP70)&gt;=0,CEILING(AP70,1),FLOOR(AP70,1))</f>
        <v>#VALUE!</v>
      </c>
      <c r="Z68" s="1235"/>
      <c r="AA68" s="1235"/>
      <c r="AB68" s="1235"/>
      <c r="AC68" s="1235"/>
      <c r="AD68" s="146" t="s">
        <v>186</v>
      </c>
      <c r="AE68" s="1246"/>
      <c r="AF68" s="1247"/>
      <c r="AG68" s="1247"/>
      <c r="AH68" s="1247"/>
      <c r="AI68" s="1247"/>
      <c r="AJ68" s="1248"/>
      <c r="AM68" s="147"/>
      <c r="AN68" s="148" t="s">
        <v>101</v>
      </c>
      <c r="AO68" s="723" t="str">
        <f>W28</f>
        <v/>
      </c>
      <c r="AP68" s="150"/>
      <c r="AQ68" s="149"/>
      <c r="AR68" s="151">
        <f>SUM(AO68:AQ68)</f>
        <v>0</v>
      </c>
      <c r="AS68" s="152">
        <f>AR68-S64*S66*12</f>
        <v>0</v>
      </c>
      <c r="AT68" s="153" t="s">
        <v>162</v>
      </c>
      <c r="AU68" s="154"/>
      <c r="AV68" s="155"/>
      <c r="AW68" s="155"/>
      <c r="AX68" s="155"/>
      <c r="AY68" s="156"/>
    </row>
    <row r="69" spans="1:51" ht="18" customHeight="1" thickBot="1">
      <c r="A69" s="1255"/>
      <c r="B69" s="1198"/>
      <c r="C69" s="1189"/>
      <c r="D69" s="1189"/>
      <c r="E69" s="1189"/>
      <c r="F69" s="1189"/>
      <c r="G69" s="1189"/>
      <c r="H69" s="1189"/>
      <c r="I69" s="1189"/>
      <c r="J69" s="1189"/>
      <c r="K69" s="135"/>
      <c r="L69" s="120"/>
      <c r="M69" s="136" t="s">
        <v>147</v>
      </c>
      <c r="N69" s="1241" t="e">
        <f>SUM(T69,Z69)</f>
        <v>#VALUE!</v>
      </c>
      <c r="O69" s="1241"/>
      <c r="P69" s="1241"/>
      <c r="Q69" s="136" t="s">
        <v>186</v>
      </c>
      <c r="R69" s="137" t="s">
        <v>187</v>
      </c>
      <c r="S69" s="157" t="s">
        <v>147</v>
      </c>
      <c r="T69" s="1241" t="e">
        <f>S64*S68*12</f>
        <v>#VALUE!</v>
      </c>
      <c r="U69" s="1241"/>
      <c r="V69" s="1241"/>
      <c r="W69" s="136" t="s">
        <v>186</v>
      </c>
      <c r="X69" s="158" t="s">
        <v>187</v>
      </c>
      <c r="Y69" s="157" t="s">
        <v>147</v>
      </c>
      <c r="Z69" s="1241" t="e">
        <f>Y64*Y68*12</f>
        <v>#VALUE!</v>
      </c>
      <c r="AA69" s="1241"/>
      <c r="AB69" s="1241"/>
      <c r="AC69" s="136" t="s">
        <v>186</v>
      </c>
      <c r="AD69" s="158" t="s">
        <v>187</v>
      </c>
      <c r="AE69" s="1249"/>
      <c r="AF69" s="1250"/>
      <c r="AG69" s="1250"/>
      <c r="AH69" s="1250"/>
      <c r="AI69" s="1250"/>
      <c r="AJ69" s="1251"/>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1255"/>
      <c r="B70" s="1198"/>
      <c r="C70" s="1189"/>
      <c r="D70" s="1189"/>
      <c r="E70" s="1189"/>
      <c r="F70" s="1189"/>
      <c r="G70" s="1189"/>
      <c r="H70" s="1189"/>
      <c r="I70" s="1189"/>
      <c r="J70" s="1189"/>
      <c r="K70" s="166"/>
      <c r="L70" s="124" t="s">
        <v>425</v>
      </c>
      <c r="M70" s="125"/>
      <c r="N70" s="125"/>
      <c r="O70" s="125"/>
      <c r="P70" s="125"/>
      <c r="Q70" s="125"/>
      <c r="R70" s="125"/>
      <c r="S70" s="1236" t="e">
        <f>IF((CEILING(AO73,1)-AO73)-2*(CEILING(AP73,1)-AP73)&gt;=0,CEILING(AO73,1),CEILING(AO73+(AT73+AT74)/S64/12,1))</f>
        <v>#VALUE!</v>
      </c>
      <c r="T70" s="1237"/>
      <c r="U70" s="1237"/>
      <c r="V70" s="1237"/>
      <c r="W70" s="1237"/>
      <c r="X70" s="126" t="s">
        <v>186</v>
      </c>
      <c r="Y70" s="1236" t="e">
        <f>IF((CEILING(AO73,1)-AO73)-2*(CEILING(AP73,1)-AP73)&gt;=0,CEILING(AP73,1),FLOOR(AP73,1))</f>
        <v>#VALUE!</v>
      </c>
      <c r="Z70" s="1237"/>
      <c r="AA70" s="1237"/>
      <c r="AB70" s="1237"/>
      <c r="AC70" s="1237"/>
      <c r="AD70" s="126" t="s">
        <v>186</v>
      </c>
      <c r="AE70" s="1237" t="e">
        <f>IF(Y70-2*(CEILING(AQ73,1))&gt;=0,CEILING(AQ73,1),FLOOR(AQ73,1))</f>
        <v>#VALUE!</v>
      </c>
      <c r="AF70" s="1237"/>
      <c r="AG70" s="1237"/>
      <c r="AH70" s="1237"/>
      <c r="AI70" s="1237"/>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1198"/>
      <c r="C71" s="1189"/>
      <c r="D71" s="1189"/>
      <c r="E71" s="1189"/>
      <c r="F71" s="1189"/>
      <c r="G71" s="1189"/>
      <c r="H71" s="1189"/>
      <c r="I71" s="1189"/>
      <c r="J71" s="1189"/>
      <c r="K71" s="135"/>
      <c r="L71" s="122"/>
      <c r="M71" s="139" t="s">
        <v>147</v>
      </c>
      <c r="N71" s="1233" t="e">
        <f>SUM(T71,Z71,AF71)</f>
        <v>#VALUE!</v>
      </c>
      <c r="O71" s="1233"/>
      <c r="P71" s="1233"/>
      <c r="Q71" s="139" t="s">
        <v>186</v>
      </c>
      <c r="R71" s="178" t="s">
        <v>187</v>
      </c>
      <c r="S71" s="138" t="s">
        <v>147</v>
      </c>
      <c r="T71" s="1233" t="e">
        <f>S64*S70*12</f>
        <v>#VALUE!</v>
      </c>
      <c r="U71" s="1233"/>
      <c r="V71" s="1233"/>
      <c r="W71" s="139" t="s">
        <v>186</v>
      </c>
      <c r="X71" s="158" t="s">
        <v>187</v>
      </c>
      <c r="Y71" s="138" t="s">
        <v>147</v>
      </c>
      <c r="Z71" s="1233" t="e">
        <f>Y64*Y70*12</f>
        <v>#VALUE!</v>
      </c>
      <c r="AA71" s="1233"/>
      <c r="AB71" s="1233"/>
      <c r="AC71" s="139" t="s">
        <v>186</v>
      </c>
      <c r="AD71" s="158" t="s">
        <v>187</v>
      </c>
      <c r="AE71" s="139" t="s">
        <v>147</v>
      </c>
      <c r="AF71" s="1233" t="e">
        <f>AE64*AE70*12</f>
        <v>#VALUE!</v>
      </c>
      <c r="AG71" s="1233"/>
      <c r="AH71" s="1233"/>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1198"/>
      <c r="C72" s="1189"/>
      <c r="D72" s="1189"/>
      <c r="E72" s="1189"/>
      <c r="F72" s="1189"/>
      <c r="G72" s="1189"/>
      <c r="H72" s="1189"/>
      <c r="I72" s="1189"/>
      <c r="J72" s="1189"/>
      <c r="K72" s="166"/>
      <c r="L72" s="124" t="s">
        <v>189</v>
      </c>
      <c r="M72" s="125"/>
      <c r="N72" s="125"/>
      <c r="O72" s="125"/>
      <c r="P72" s="125"/>
      <c r="Q72" s="125"/>
      <c r="R72" s="125"/>
      <c r="S72" s="1278"/>
      <c r="T72" s="1279"/>
      <c r="U72" s="1279"/>
      <c r="V72" s="1279"/>
      <c r="W72" s="1280"/>
      <c r="X72" s="122" t="s">
        <v>186</v>
      </c>
      <c r="Y72" s="1278"/>
      <c r="Z72" s="1279"/>
      <c r="AA72" s="1279"/>
      <c r="AB72" s="1279"/>
      <c r="AC72" s="1280"/>
      <c r="AD72" s="183" t="s">
        <v>186</v>
      </c>
      <c r="AE72" s="1278"/>
      <c r="AF72" s="1279"/>
      <c r="AG72" s="1279"/>
      <c r="AH72" s="1279"/>
      <c r="AI72" s="1280"/>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1199"/>
      <c r="C73" s="1200"/>
      <c r="D73" s="1200"/>
      <c r="E73" s="1200"/>
      <c r="F73" s="1200"/>
      <c r="G73" s="1200"/>
      <c r="H73" s="1200"/>
      <c r="I73" s="1189"/>
      <c r="J73" s="1189"/>
      <c r="K73" s="188"/>
      <c r="L73" s="122"/>
      <c r="M73" s="189" t="s">
        <v>147</v>
      </c>
      <c r="N73" s="1232">
        <f>SUM(T73,Z73,AF73)</f>
        <v>0</v>
      </c>
      <c r="O73" s="1232"/>
      <c r="P73" s="1232"/>
      <c r="Q73" s="189" t="s">
        <v>186</v>
      </c>
      <c r="R73" s="190" t="s">
        <v>187</v>
      </c>
      <c r="S73" s="191" t="s">
        <v>147</v>
      </c>
      <c r="T73" s="1232">
        <f>S64*S72*12</f>
        <v>0</v>
      </c>
      <c r="U73" s="1232"/>
      <c r="V73" s="1232"/>
      <c r="W73" s="189" t="s">
        <v>186</v>
      </c>
      <c r="X73" s="192" t="s">
        <v>187</v>
      </c>
      <c r="Y73" s="189" t="s">
        <v>147</v>
      </c>
      <c r="Z73" s="1232">
        <f>Y64*Y72*12</f>
        <v>0</v>
      </c>
      <c r="AA73" s="1232"/>
      <c r="AB73" s="1232"/>
      <c r="AC73" s="189" t="s">
        <v>186</v>
      </c>
      <c r="AD73" s="192" t="s">
        <v>187</v>
      </c>
      <c r="AE73" s="189" t="s">
        <v>147</v>
      </c>
      <c r="AF73" s="1232">
        <f>AE64*AE72*12</f>
        <v>0</v>
      </c>
      <c r="AG73" s="1232"/>
      <c r="AH73" s="1232"/>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1229"/>
      <c r="Y74" s="1230"/>
      <c r="Z74" s="201" t="s">
        <v>58</v>
      </c>
      <c r="AA74" s="202"/>
      <c r="AB74" s="202"/>
      <c r="AC74" s="1231"/>
      <c r="AD74" s="1231"/>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1266" t="s">
        <v>212</v>
      </c>
      <c r="E78" s="1266"/>
      <c r="F78" s="1266"/>
      <c r="G78" s="1266"/>
      <c r="H78" s="1266"/>
      <c r="I78" s="1266"/>
      <c r="J78" s="1266"/>
      <c r="K78" s="1266"/>
      <c r="L78" s="1266"/>
      <c r="M78" s="1266"/>
      <c r="N78" s="1266"/>
      <c r="O78" s="1266"/>
      <c r="P78" s="1266"/>
      <c r="Q78" s="1266"/>
      <c r="R78" s="1266"/>
      <c r="S78" s="1266"/>
      <c r="T78" s="1266"/>
      <c r="U78" s="1266"/>
      <c r="V78" s="1266"/>
      <c r="W78" s="1266"/>
      <c r="X78" s="1266"/>
      <c r="Y78" s="1266"/>
      <c r="Z78" s="1266"/>
      <c r="AA78" s="1266"/>
      <c r="AB78" s="1266"/>
      <c r="AC78" s="1266"/>
      <c r="AD78" s="1266"/>
      <c r="AE78" s="1266"/>
      <c r="AF78" s="1266"/>
      <c r="AG78" s="1266"/>
      <c r="AH78" s="1266"/>
      <c r="AI78" s="1266"/>
      <c r="AJ78" s="211"/>
      <c r="AL78" s="212"/>
      <c r="AM78" s="72"/>
      <c r="AN78" s="213"/>
      <c r="AO78" s="213"/>
      <c r="AP78" s="213"/>
      <c r="AQ78" s="213"/>
      <c r="AR78" s="214"/>
      <c r="AT78" s="64"/>
    </row>
    <row r="79" spans="1:51" s="59" customFormat="1" ht="18" customHeight="1" thickBot="1">
      <c r="A79" s="216"/>
      <c r="B79" s="217"/>
      <c r="C79" s="218"/>
      <c r="D79" s="219" t="s">
        <v>45</v>
      </c>
      <c r="E79" s="220"/>
      <c r="F79" s="1267"/>
      <c r="G79" s="1267"/>
      <c r="H79" s="1267"/>
      <c r="I79" s="1267"/>
      <c r="J79" s="1267"/>
      <c r="K79" s="1267"/>
      <c r="L79" s="1267"/>
      <c r="M79" s="1267"/>
      <c r="N79" s="1267"/>
      <c r="O79" s="1267"/>
      <c r="P79" s="1267"/>
      <c r="Q79" s="1267"/>
      <c r="R79" s="1267"/>
      <c r="S79" s="1267"/>
      <c r="T79" s="1267"/>
      <c r="U79" s="1267"/>
      <c r="V79" s="1267"/>
      <c r="W79" s="1267"/>
      <c r="X79" s="1267"/>
      <c r="Y79" s="1267"/>
      <c r="Z79" s="1267"/>
      <c r="AA79" s="1267"/>
      <c r="AB79" s="1267"/>
      <c r="AC79" s="1267"/>
      <c r="AD79" s="1267"/>
      <c r="AE79" s="1267"/>
      <c r="AF79" s="1267"/>
      <c r="AG79" s="1267"/>
      <c r="AH79" s="1267"/>
      <c r="AI79" s="1267"/>
      <c r="AJ79" s="221" t="s">
        <v>176</v>
      </c>
      <c r="AL79" s="212"/>
      <c r="AM79" s="72"/>
      <c r="AN79" s="213"/>
      <c r="AO79" s="213"/>
      <c r="AP79" s="213"/>
      <c r="AQ79" s="213"/>
      <c r="AR79" s="214"/>
      <c r="AT79" s="64"/>
    </row>
    <row r="80" spans="1:51" s="59" customFormat="1" ht="18" customHeight="1" thickBot="1">
      <c r="A80" s="61" t="s">
        <v>272</v>
      </c>
      <c r="B80" s="222" t="s">
        <v>480</v>
      </c>
      <c r="C80" s="223"/>
      <c r="D80" s="223"/>
      <c r="E80" s="223"/>
      <c r="F80" s="223"/>
      <c r="G80" s="223"/>
      <c r="H80" s="222"/>
      <c r="I80" s="222"/>
      <c r="J80" s="222"/>
      <c r="K80" s="222"/>
      <c r="L80" s="224"/>
      <c r="M80" s="84"/>
      <c r="N80" s="225" t="s">
        <v>137</v>
      </c>
      <c r="O80" s="85"/>
      <c r="P80" s="1265"/>
      <c r="Q80" s="1265"/>
      <c r="R80" s="85" t="s">
        <v>11</v>
      </c>
      <c r="S80" s="1265"/>
      <c r="T80" s="1265"/>
      <c r="U80" s="85" t="s">
        <v>12</v>
      </c>
      <c r="V80" s="1120" t="s">
        <v>13</v>
      </c>
      <c r="W80" s="1120"/>
      <c r="X80" s="85" t="s">
        <v>17</v>
      </c>
      <c r="Y80" s="85"/>
      <c r="Z80" s="1265"/>
      <c r="AA80" s="1265"/>
      <c r="AB80" s="85" t="s">
        <v>11</v>
      </c>
      <c r="AC80" s="1265"/>
      <c r="AD80" s="1265"/>
      <c r="AE80" s="85" t="s">
        <v>12</v>
      </c>
      <c r="AF80" s="85" t="s">
        <v>135</v>
      </c>
      <c r="AG80" s="412" t="str">
        <f>IF(P80&gt;=1,(Z80*12+AC80)-(P80*12+S80)+1,"")</f>
        <v/>
      </c>
      <c r="AH80" s="1120" t="s">
        <v>136</v>
      </c>
      <c r="AI80" s="1120"/>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191" t="s">
        <v>456</v>
      </c>
      <c r="C83" s="1191"/>
      <c r="D83" s="1191"/>
      <c r="E83" s="1191"/>
      <c r="F83" s="1191"/>
      <c r="G83" s="1191"/>
      <c r="H83" s="1191"/>
      <c r="I83" s="1191"/>
      <c r="J83" s="1191"/>
      <c r="K83" s="1191"/>
      <c r="L83" s="1191"/>
      <c r="M83" s="1191"/>
      <c r="N83" s="1191"/>
      <c r="O83" s="1191"/>
      <c r="P83" s="1191"/>
      <c r="Q83" s="1191"/>
      <c r="R83" s="1191"/>
      <c r="S83" s="1191"/>
      <c r="T83" s="1191"/>
      <c r="U83" s="1191"/>
      <c r="V83" s="1191"/>
      <c r="W83" s="1191"/>
      <c r="X83" s="1191"/>
      <c r="Y83" s="1191"/>
      <c r="Z83" s="1191"/>
      <c r="AA83" s="1191"/>
      <c r="AB83" s="1191"/>
      <c r="AC83" s="1191"/>
      <c r="AD83" s="1191"/>
      <c r="AE83" s="1191"/>
      <c r="AF83" s="1191"/>
      <c r="AG83" s="1191"/>
      <c r="AH83" s="1191"/>
      <c r="AI83" s="1191"/>
      <c r="AJ83" s="1191"/>
    </row>
    <row r="84" spans="1:47" s="59" customFormat="1" ht="27" customHeight="1">
      <c r="A84" s="229" t="s">
        <v>70</v>
      </c>
      <c r="B84" s="1191" t="s">
        <v>426</v>
      </c>
      <c r="C84" s="1191"/>
      <c r="D84" s="1191"/>
      <c r="E84" s="1191"/>
      <c r="F84" s="1191"/>
      <c r="G84" s="1191"/>
      <c r="H84" s="1191"/>
      <c r="I84" s="1191"/>
      <c r="J84" s="1191"/>
      <c r="K84" s="1191"/>
      <c r="L84" s="1191"/>
      <c r="M84" s="1191"/>
      <c r="N84" s="1191"/>
      <c r="O84" s="1191"/>
      <c r="P84" s="1191"/>
      <c r="Q84" s="1191"/>
      <c r="R84" s="1191"/>
      <c r="S84" s="1191"/>
      <c r="T84" s="1191"/>
      <c r="U84" s="1191"/>
      <c r="V84" s="1191"/>
      <c r="W84" s="1191"/>
      <c r="X84" s="1191"/>
      <c r="Y84" s="1191"/>
      <c r="Z84" s="1191"/>
      <c r="AA84" s="1191"/>
      <c r="AB84" s="1191"/>
      <c r="AC84" s="1191"/>
      <c r="AD84" s="1191"/>
      <c r="AE84" s="1191"/>
      <c r="AF84" s="1191"/>
      <c r="AG84" s="1191"/>
      <c r="AH84" s="1191"/>
      <c r="AI84" s="1191"/>
      <c r="AJ84" s="1191"/>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427</v>
      </c>
      <c r="B86" s="212"/>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660"/>
      <c r="AH86" s="660"/>
      <c r="AI86" s="660"/>
      <c r="AJ86" s="37"/>
    </row>
    <row r="87" spans="1:47" s="554" customFormat="1" ht="22.5" customHeight="1">
      <c r="A87" s="229" t="s">
        <v>70</v>
      </c>
      <c r="B87" s="1119" t="s">
        <v>428</v>
      </c>
      <c r="C87" s="1119"/>
      <c r="D87" s="1119"/>
      <c r="E87" s="1119"/>
      <c r="F87" s="1119"/>
      <c r="G87" s="1119"/>
      <c r="H87" s="1119"/>
      <c r="I87" s="1119"/>
      <c r="J87" s="1119"/>
      <c r="K87" s="1119"/>
      <c r="L87" s="1119"/>
      <c r="M87" s="1119"/>
      <c r="N87" s="1119"/>
      <c r="O87" s="1119"/>
      <c r="P87" s="1119"/>
      <c r="Q87" s="1119"/>
      <c r="R87" s="1119"/>
      <c r="S87" s="1119"/>
      <c r="T87" s="1119"/>
      <c r="U87" s="1119"/>
      <c r="V87" s="1119"/>
      <c r="W87" s="1119"/>
      <c r="X87" s="1119"/>
      <c r="Y87" s="1119"/>
      <c r="Z87" s="1119"/>
      <c r="AA87" s="1119"/>
      <c r="AB87" s="1119"/>
      <c r="AC87" s="1119"/>
      <c r="AD87" s="1119"/>
      <c r="AE87" s="1119"/>
      <c r="AF87" s="1119"/>
      <c r="AG87" s="1119"/>
      <c r="AH87" s="1119"/>
      <c r="AI87" s="1119"/>
      <c r="AJ87" s="555"/>
      <c r="AK87" s="559"/>
      <c r="AT87" s="560"/>
    </row>
    <row r="88" spans="1:47" s="675" customFormat="1" ht="6" customHeight="1">
      <c r="A88" s="724"/>
      <c r="B88" s="725"/>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05"/>
      <c r="AU88" s="727"/>
    </row>
    <row r="89" spans="1:47" s="675" customFormat="1" ht="17.25" customHeight="1">
      <c r="A89" s="1014" t="s">
        <v>429</v>
      </c>
      <c r="B89" s="1014"/>
      <c r="C89" s="1014"/>
      <c r="D89" s="1014"/>
      <c r="E89" s="1014"/>
      <c r="F89" s="1014"/>
      <c r="G89" s="1014"/>
      <c r="H89" s="1014"/>
      <c r="I89" s="1014"/>
      <c r="J89" s="1014"/>
      <c r="K89" s="1014"/>
      <c r="L89" s="1014"/>
      <c r="M89" s="1014"/>
      <c r="N89" s="1014"/>
      <c r="O89" s="1014"/>
      <c r="P89" s="1014"/>
      <c r="Q89" s="1014"/>
      <c r="R89" s="1014"/>
      <c r="S89" s="1014"/>
      <c r="T89" s="1014"/>
      <c r="U89" s="1014"/>
      <c r="V89" s="1014"/>
      <c r="W89" s="1014"/>
      <c r="X89" s="1014"/>
      <c r="Y89" s="1014"/>
      <c r="Z89" s="1014"/>
      <c r="AA89" s="1014"/>
      <c r="AB89" s="1014" t="s">
        <v>414</v>
      </c>
      <c r="AC89" s="1014"/>
      <c r="AD89" s="1014"/>
      <c r="AE89" s="1014"/>
      <c r="AF89" s="1014"/>
      <c r="AG89" s="1014"/>
      <c r="AH89" s="1014"/>
      <c r="AI89" s="1014"/>
      <c r="AJ89" s="1014"/>
      <c r="AK89" s="1014"/>
      <c r="AL89" s="705"/>
      <c r="AU89" s="727"/>
    </row>
    <row r="90" spans="1:47" s="675" customFormat="1" ht="17.25" customHeight="1">
      <c r="A90" s="1014" t="s">
        <v>420</v>
      </c>
      <c r="B90" s="1014"/>
      <c r="C90" s="1014"/>
      <c r="D90" s="1014"/>
      <c r="E90" s="1014"/>
      <c r="F90" s="1014"/>
      <c r="G90" s="1014"/>
      <c r="H90" s="1014"/>
      <c r="I90" s="1014"/>
      <c r="J90" s="1014"/>
      <c r="K90" s="1014"/>
      <c r="L90" s="1014"/>
      <c r="M90" s="1014"/>
      <c r="N90" s="1014"/>
      <c r="O90" s="1014"/>
      <c r="P90" s="1014"/>
      <c r="Q90" s="1014"/>
      <c r="R90" s="1014"/>
      <c r="S90" s="1014"/>
      <c r="T90" s="1014"/>
      <c r="U90" s="1014"/>
      <c r="V90" s="1014"/>
      <c r="W90" s="1014"/>
      <c r="X90" s="1014"/>
      <c r="Y90" s="1014"/>
      <c r="Z90" s="1014"/>
      <c r="AA90" s="1014"/>
      <c r="AB90" s="1014" t="s">
        <v>481</v>
      </c>
      <c r="AC90" s="1014"/>
      <c r="AD90" s="1014"/>
      <c r="AE90" s="1014"/>
      <c r="AF90" s="1014"/>
      <c r="AG90" s="1014"/>
      <c r="AH90" s="1014"/>
      <c r="AI90" s="1014"/>
      <c r="AJ90" s="1014"/>
      <c r="AK90" s="1014"/>
      <c r="AL90" s="705"/>
      <c r="AU90" s="727"/>
    </row>
    <row r="91" spans="1:47" s="675" customFormat="1" ht="17.25" customHeight="1">
      <c r="A91" s="1014" t="s">
        <v>430</v>
      </c>
      <c r="B91" s="1014"/>
      <c r="C91" s="1014"/>
      <c r="D91" s="1014"/>
      <c r="E91" s="1014"/>
      <c r="F91" s="1014"/>
      <c r="G91" s="1014"/>
      <c r="H91" s="1014"/>
      <c r="I91" s="1014"/>
      <c r="J91" s="1014"/>
      <c r="K91" s="1014"/>
      <c r="L91" s="1014"/>
      <c r="M91" s="1014"/>
      <c r="N91" s="1014"/>
      <c r="O91" s="1014"/>
      <c r="P91" s="1014"/>
      <c r="Q91" s="1014"/>
      <c r="R91" s="1014"/>
      <c r="S91" s="1014"/>
      <c r="T91" s="1014"/>
      <c r="U91" s="1014"/>
      <c r="V91" s="1014"/>
      <c r="W91" s="1014"/>
      <c r="X91" s="1014"/>
      <c r="Y91" s="1014"/>
      <c r="Z91" s="1014"/>
      <c r="AA91" s="1014"/>
      <c r="AB91" s="1014" t="s">
        <v>431</v>
      </c>
      <c r="AC91" s="1014"/>
      <c r="AD91" s="1014"/>
      <c r="AE91" s="1014"/>
      <c r="AF91" s="1014"/>
      <c r="AG91" s="1014"/>
      <c r="AH91" s="1014"/>
      <c r="AI91" s="1014"/>
      <c r="AJ91" s="1014"/>
      <c r="AK91" s="1014"/>
      <c r="AL91" s="705"/>
      <c r="AU91" s="727"/>
    </row>
    <row r="92" spans="1:47" s="554" customFormat="1" ht="19.5" customHeight="1" thickBot="1">
      <c r="A92" s="1017" t="s">
        <v>432</v>
      </c>
      <c r="B92" s="1018"/>
      <c r="C92" s="1018"/>
      <c r="D92" s="1018"/>
      <c r="E92" s="1018"/>
      <c r="F92" s="1018"/>
      <c r="G92" s="1018"/>
      <c r="H92" s="1018"/>
      <c r="I92" s="1018"/>
      <c r="J92" s="1018"/>
      <c r="K92" s="1018"/>
      <c r="L92" s="1018"/>
      <c r="M92" s="1018"/>
      <c r="N92" s="1018"/>
      <c r="O92" s="1018"/>
      <c r="P92" s="1018"/>
      <c r="Q92" s="1018"/>
      <c r="R92" s="1018"/>
      <c r="S92" s="1018"/>
      <c r="T92" s="1018"/>
      <c r="U92" s="1018"/>
      <c r="V92" s="1018"/>
      <c r="W92" s="1018"/>
      <c r="X92" s="1018"/>
      <c r="Y92" s="1019"/>
      <c r="Z92" s="561"/>
      <c r="AA92" s="561"/>
      <c r="AB92" s="562"/>
      <c r="AC92" s="563"/>
      <c r="AD92" s="563"/>
      <c r="AE92" s="564"/>
      <c r="AF92" s="565"/>
      <c r="AG92" s="566"/>
      <c r="AH92" s="566"/>
      <c r="AI92" s="565"/>
      <c r="AJ92" s="567"/>
      <c r="AK92" s="558"/>
      <c r="AT92" s="560"/>
    </row>
    <row r="93" spans="1:47" s="554" customFormat="1" ht="18.75" customHeight="1" thickBot="1">
      <c r="A93" s="568"/>
      <c r="B93" s="1022" t="s">
        <v>482</v>
      </c>
      <c r="C93" s="1023"/>
      <c r="D93" s="1023"/>
      <c r="E93" s="1023"/>
      <c r="F93" s="1026"/>
      <c r="G93" s="1026"/>
      <c r="H93" s="1026"/>
      <c r="I93" s="1026"/>
      <c r="J93" s="1026"/>
      <c r="K93" s="1026"/>
      <c r="L93" s="1027"/>
      <c r="M93" s="1028">
        <f>SUM('別紙様式2-4 個表_ベースアップ'!AH12:AH111)</f>
        <v>0</v>
      </c>
      <c r="N93" s="1029"/>
      <c r="O93" s="1029"/>
      <c r="P93" s="1029"/>
      <c r="Q93" s="1029"/>
      <c r="R93" s="1029"/>
      <c r="S93" s="1030"/>
      <c r="T93" s="569" t="s">
        <v>2</v>
      </c>
      <c r="U93" s="570"/>
      <c r="V93" s="571"/>
      <c r="W93" s="571"/>
      <c r="X93" s="572"/>
      <c r="Y93" s="573"/>
      <c r="Z93" s="1031" t="s">
        <v>173</v>
      </c>
      <c r="AA93" s="1033" t="str">
        <f>IF(V94=0,"",IF(V94&gt;=200/3,"○","×"))</f>
        <v/>
      </c>
      <c r="AB93" s="1052" t="s">
        <v>347</v>
      </c>
      <c r="AC93" s="563"/>
      <c r="AD93" s="563"/>
      <c r="AE93" s="563"/>
      <c r="AF93" s="563"/>
      <c r="AG93" s="563"/>
      <c r="AH93" s="563"/>
      <c r="AI93" s="558"/>
      <c r="AN93" s="1021"/>
      <c r="AO93" s="1021"/>
      <c r="AP93" s="1021"/>
      <c r="AQ93" s="1021"/>
      <c r="AR93" s="1021"/>
      <c r="AS93" s="1021"/>
      <c r="AT93" s="1021"/>
      <c r="AU93" s="1021"/>
    </row>
    <row r="94" spans="1:47" s="554" customFormat="1" ht="18.75" customHeight="1" thickBot="1">
      <c r="A94" s="568"/>
      <c r="B94" s="1024"/>
      <c r="C94" s="1025"/>
      <c r="D94" s="1025"/>
      <c r="E94" s="1025"/>
      <c r="F94" s="1036" t="s">
        <v>483</v>
      </c>
      <c r="G94" s="1037"/>
      <c r="H94" s="1037"/>
      <c r="I94" s="1037"/>
      <c r="J94" s="1037"/>
      <c r="K94" s="1037"/>
      <c r="L94" s="1037"/>
      <c r="M94" s="1055">
        <f>SUM('別紙様式2-4 個表_ベースアップ'!AI12:AI111)</f>
        <v>0</v>
      </c>
      <c r="N94" s="1056"/>
      <c r="O94" s="1056"/>
      <c r="P94" s="1056"/>
      <c r="Q94" s="1056"/>
      <c r="R94" s="1056"/>
      <c r="S94" s="1057"/>
      <c r="T94" s="574" t="s">
        <v>2</v>
      </c>
      <c r="U94" s="575" t="s">
        <v>27</v>
      </c>
      <c r="V94" s="1043">
        <f>IFERROR($M$94/$M$93*100,0)</f>
        <v>0</v>
      </c>
      <c r="W94" s="1044"/>
      <c r="X94" s="563" t="s">
        <v>28</v>
      </c>
      <c r="Y94" s="576" t="s">
        <v>348</v>
      </c>
      <c r="Z94" s="1031"/>
      <c r="AA94" s="1034"/>
      <c r="AB94" s="1053"/>
      <c r="AC94" s="563"/>
      <c r="AD94" s="563"/>
      <c r="AE94" s="563"/>
      <c r="AF94" s="563"/>
      <c r="AG94" s="563"/>
      <c r="AH94" s="563"/>
      <c r="AI94" s="558"/>
      <c r="AN94" s="1021"/>
      <c r="AO94" s="1021"/>
      <c r="AP94" s="1021"/>
      <c r="AQ94" s="1021"/>
      <c r="AR94" s="1021"/>
      <c r="AS94" s="1021"/>
      <c r="AT94" s="1021"/>
      <c r="AU94" s="1021"/>
    </row>
    <row r="95" spans="1:47" s="554" customFormat="1" ht="18.75" customHeight="1" thickBot="1">
      <c r="A95" s="568"/>
      <c r="B95" s="1024"/>
      <c r="C95" s="1025"/>
      <c r="D95" s="1025"/>
      <c r="E95" s="1025"/>
      <c r="F95" s="1038"/>
      <c r="G95" s="1039"/>
      <c r="H95" s="1039"/>
      <c r="I95" s="1039"/>
      <c r="J95" s="1039"/>
      <c r="K95" s="1039"/>
      <c r="L95" s="1039"/>
      <c r="M95" s="1045" t="s">
        <v>349</v>
      </c>
      <c r="N95" s="1046"/>
      <c r="O95" s="1047"/>
      <c r="P95" s="1058" t="e">
        <f>M94/AF99</f>
        <v>#VALUE!</v>
      </c>
      <c r="Q95" s="1059"/>
      <c r="R95" s="1059"/>
      <c r="S95" s="1060"/>
      <c r="T95" s="577" t="s">
        <v>350</v>
      </c>
      <c r="U95" s="575"/>
      <c r="V95" s="1020"/>
      <c r="W95" s="1020"/>
      <c r="X95" s="563"/>
      <c r="Y95" s="576"/>
      <c r="Z95" s="1031"/>
      <c r="AA95" s="1051"/>
      <c r="AB95" s="1053"/>
      <c r="AC95" s="563"/>
      <c r="AD95" s="563"/>
      <c r="AE95" s="563"/>
      <c r="AF95" s="563"/>
      <c r="AG95" s="563"/>
      <c r="AH95" s="563"/>
      <c r="AI95" s="563"/>
      <c r="AJ95" s="563"/>
      <c r="AT95" s="560"/>
    </row>
    <row r="96" spans="1:47" s="554" customFormat="1" ht="18.75" customHeight="1" thickBot="1">
      <c r="A96" s="568"/>
      <c r="B96" s="1022" t="s">
        <v>484</v>
      </c>
      <c r="C96" s="1023"/>
      <c r="D96" s="1023"/>
      <c r="E96" s="1023"/>
      <c r="F96" s="1026"/>
      <c r="G96" s="1026"/>
      <c r="H96" s="1026"/>
      <c r="I96" s="1026"/>
      <c r="J96" s="1026"/>
      <c r="K96" s="1026"/>
      <c r="L96" s="1027"/>
      <c r="M96" s="1028">
        <f>SUM('別紙様式2-4 個表_ベースアップ'!AJ12:AJ111)</f>
        <v>0</v>
      </c>
      <c r="N96" s="1029"/>
      <c r="O96" s="1029"/>
      <c r="P96" s="1029"/>
      <c r="Q96" s="1029"/>
      <c r="R96" s="1029"/>
      <c r="S96" s="1030"/>
      <c r="T96" s="569" t="s">
        <v>2</v>
      </c>
      <c r="U96" s="570"/>
      <c r="V96" s="571"/>
      <c r="W96" s="571"/>
      <c r="X96" s="572"/>
      <c r="Y96" s="573"/>
      <c r="Z96" s="1031" t="s">
        <v>173</v>
      </c>
      <c r="AA96" s="1033" t="str">
        <f>IF(V97=0,"",IF(V97&gt;=200/3,"○","×"))</f>
        <v/>
      </c>
      <c r="AB96" s="1053"/>
      <c r="AC96" s="563"/>
      <c r="AD96" s="563"/>
      <c r="AE96" s="563"/>
      <c r="AF96" s="563"/>
      <c r="AG96" s="563"/>
      <c r="AH96" s="563"/>
      <c r="AI96" s="563"/>
      <c r="AJ96" s="563"/>
      <c r="AT96" s="560"/>
    </row>
    <row r="97" spans="1:46" s="554" customFormat="1" ht="18.75" customHeight="1" thickBot="1">
      <c r="A97" s="568"/>
      <c r="B97" s="1024"/>
      <c r="C97" s="1025"/>
      <c r="D97" s="1025"/>
      <c r="E97" s="1025"/>
      <c r="F97" s="1036" t="s">
        <v>485</v>
      </c>
      <c r="G97" s="1037"/>
      <c r="H97" s="1037"/>
      <c r="I97" s="1037"/>
      <c r="J97" s="1037"/>
      <c r="K97" s="1037"/>
      <c r="L97" s="1037"/>
      <c r="M97" s="1040">
        <f>SUM('別紙様式2-4 個表_ベースアップ'!AK12:AK111)</f>
        <v>0</v>
      </c>
      <c r="N97" s="1041"/>
      <c r="O97" s="1041"/>
      <c r="P97" s="1041"/>
      <c r="Q97" s="1041"/>
      <c r="R97" s="1041"/>
      <c r="S97" s="1042"/>
      <c r="T97" s="574" t="s">
        <v>2</v>
      </c>
      <c r="U97" s="575" t="s">
        <v>27</v>
      </c>
      <c r="V97" s="1043">
        <f>IFERROR($M$97/$M$96*100,0)</f>
        <v>0</v>
      </c>
      <c r="W97" s="1044"/>
      <c r="X97" s="563" t="s">
        <v>28</v>
      </c>
      <c r="Y97" s="576" t="s">
        <v>348</v>
      </c>
      <c r="Z97" s="1031"/>
      <c r="AA97" s="1034"/>
      <c r="AB97" s="1053"/>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024"/>
      <c r="C98" s="1025"/>
      <c r="D98" s="1025"/>
      <c r="E98" s="1025"/>
      <c r="F98" s="1038"/>
      <c r="G98" s="1039"/>
      <c r="H98" s="1039"/>
      <c r="I98" s="1039"/>
      <c r="J98" s="1039"/>
      <c r="K98" s="1039"/>
      <c r="L98" s="1039"/>
      <c r="M98" s="1045" t="s">
        <v>349</v>
      </c>
      <c r="N98" s="1046"/>
      <c r="O98" s="1047"/>
      <c r="P98" s="1048" t="e">
        <f>M97/AF99</f>
        <v>#VALUE!</v>
      </c>
      <c r="Q98" s="1049"/>
      <c r="R98" s="1049"/>
      <c r="S98" s="1050"/>
      <c r="T98" s="577" t="s">
        <v>350</v>
      </c>
      <c r="U98" s="575"/>
      <c r="V98" s="1020"/>
      <c r="W98" s="1020"/>
      <c r="X98" s="563"/>
      <c r="Y98" s="576"/>
      <c r="Z98" s="1032"/>
      <c r="AA98" s="1035"/>
      <c r="AB98" s="1054"/>
      <c r="AC98" s="562"/>
      <c r="AD98" s="562"/>
      <c r="AE98" s="563"/>
      <c r="AF98" s="563"/>
      <c r="AG98" s="562"/>
      <c r="AH98" s="563"/>
      <c r="AI98" s="558"/>
      <c r="AR98" s="560"/>
    </row>
    <row r="99" spans="1:46" s="556" customFormat="1" ht="18.75" customHeight="1" thickBot="1">
      <c r="A99" s="557" t="s">
        <v>21</v>
      </c>
      <c r="B99" s="728" t="s">
        <v>433</v>
      </c>
      <c r="C99" s="728"/>
      <c r="D99" s="728"/>
      <c r="E99" s="728"/>
      <c r="F99" s="728"/>
      <c r="G99" s="728"/>
      <c r="H99" s="728"/>
      <c r="I99" s="728"/>
      <c r="J99" s="728"/>
      <c r="K99" s="728"/>
      <c r="L99" s="729"/>
      <c r="M99" s="730" t="s">
        <v>17</v>
      </c>
      <c r="N99" s="721"/>
      <c r="O99" s="1015"/>
      <c r="P99" s="1015"/>
      <c r="Q99" s="721" t="s">
        <v>11</v>
      </c>
      <c r="R99" s="1015"/>
      <c r="S99" s="1015"/>
      <c r="T99" s="721" t="s">
        <v>12</v>
      </c>
      <c r="U99" s="1016" t="s">
        <v>13</v>
      </c>
      <c r="V99" s="1016"/>
      <c r="W99" s="721" t="s">
        <v>17</v>
      </c>
      <c r="X99" s="721"/>
      <c r="Y99" s="1015"/>
      <c r="Z99" s="1015"/>
      <c r="AA99" s="721" t="s">
        <v>11</v>
      </c>
      <c r="AB99" s="1015"/>
      <c r="AC99" s="1015"/>
      <c r="AD99" s="721" t="s">
        <v>12</v>
      </c>
      <c r="AE99" s="721" t="s">
        <v>135</v>
      </c>
      <c r="AF99" s="721" t="str">
        <f>IF(O99&gt;=1,(Y99*12+AB99)-(O99*12+R99)+1,"")</f>
        <v/>
      </c>
      <c r="AG99" s="1016" t="s">
        <v>136</v>
      </c>
      <c r="AH99" s="1016"/>
      <c r="AI99" s="722"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thickBo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ht="13.5" customHeight="1" thickBot="1">
      <c r="A102" s="775" t="s">
        <v>70</v>
      </c>
      <c r="B102" s="937" t="s">
        <v>486</v>
      </c>
      <c r="C102" s="937"/>
      <c r="D102" s="937"/>
      <c r="E102" s="937"/>
      <c r="F102" s="937"/>
      <c r="G102" s="937"/>
      <c r="H102" s="937"/>
      <c r="I102" s="937"/>
      <c r="J102" s="937"/>
      <c r="K102" s="937"/>
      <c r="L102" s="937"/>
      <c r="M102" s="937"/>
      <c r="N102" s="937"/>
      <c r="O102" s="937"/>
      <c r="P102" s="937"/>
      <c r="Q102" s="937"/>
      <c r="R102" s="937"/>
      <c r="S102" s="937"/>
      <c r="T102" s="937"/>
      <c r="U102" s="937"/>
      <c r="V102" s="937"/>
      <c r="W102" s="937"/>
      <c r="X102" s="937"/>
      <c r="Y102" s="937"/>
      <c r="Z102" s="937"/>
      <c r="AA102" s="937"/>
      <c r="AB102" s="937"/>
      <c r="AC102" s="937"/>
      <c r="AD102" s="937"/>
      <c r="AE102" s="1321" t="s">
        <v>492</v>
      </c>
      <c r="AF102" s="1321"/>
      <c r="AG102" s="1322"/>
      <c r="AH102" s="1317" t="str">
        <f>IF(M93=0,"",IF(M93+M96=AD29,"○","×"))</f>
        <v/>
      </c>
      <c r="AI102" s="1318"/>
      <c r="AJ102" s="1319" t="s">
        <v>491</v>
      </c>
      <c r="AK102" s="1319"/>
      <c r="AL102" s="1320"/>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434</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435</v>
      </c>
      <c r="B105" s="183"/>
      <c r="C105" s="660"/>
      <c r="D105" s="660"/>
      <c r="E105" s="232"/>
      <c r="F105" s="660"/>
      <c r="G105" s="660"/>
      <c r="H105" s="660"/>
      <c r="I105" s="232"/>
      <c r="J105" s="660"/>
      <c r="K105" s="660"/>
      <c r="L105" s="660"/>
      <c r="M105" s="660"/>
      <c r="N105" s="660"/>
      <c r="O105" s="232"/>
      <c r="P105" s="660"/>
    </row>
    <row r="106" spans="1:46" s="59" customFormat="1" ht="26.25" customHeight="1">
      <c r="A106" s="1179" t="s">
        <v>32</v>
      </c>
      <c r="B106" s="1180"/>
      <c r="C106" s="1180"/>
      <c r="D106" s="1209"/>
      <c r="E106" s="236"/>
      <c r="F106" s="735" t="s">
        <v>30</v>
      </c>
      <c r="G106" s="239"/>
      <c r="H106" s="239"/>
      <c r="I106" s="238"/>
      <c r="J106" s="735" t="s">
        <v>71</v>
      </c>
      <c r="K106" s="239"/>
      <c r="L106" s="239"/>
      <c r="M106" s="239"/>
      <c r="N106" s="239"/>
      <c r="O106" s="238"/>
      <c r="P106" s="735" t="s">
        <v>72</v>
      </c>
      <c r="Q106" s="239"/>
      <c r="R106" s="239"/>
      <c r="S106" s="239"/>
      <c r="T106" s="239"/>
      <c r="U106" s="239"/>
      <c r="V106" s="238"/>
      <c r="W106" s="735" t="s">
        <v>31</v>
      </c>
      <c r="X106" s="239"/>
      <c r="Y106" s="239"/>
      <c r="Z106" s="238"/>
      <c r="AA106" s="735" t="s">
        <v>26</v>
      </c>
      <c r="AB106" s="239"/>
      <c r="AC106" s="239"/>
      <c r="AD106" s="239"/>
      <c r="AE106" s="239"/>
      <c r="AF106" s="239"/>
      <c r="AG106" s="239"/>
      <c r="AH106" s="239"/>
      <c r="AI106" s="239"/>
      <c r="AJ106" s="240"/>
      <c r="AK106" s="1"/>
    </row>
    <row r="107" spans="1:46" s="59" customFormat="1" ht="18" customHeight="1">
      <c r="A107" s="1196" t="s">
        <v>29</v>
      </c>
      <c r="B107" s="1197"/>
      <c r="C107" s="1197"/>
      <c r="D107" s="1197"/>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1198"/>
      <c r="B108" s="1189"/>
      <c r="C108" s="1189"/>
      <c r="D108" s="1189"/>
      <c r="E108" s="246"/>
      <c r="F108" s="244" t="s">
        <v>33</v>
      </c>
      <c r="G108" s="97"/>
      <c r="H108" s="97"/>
      <c r="I108" s="97"/>
      <c r="J108" s="97"/>
      <c r="K108" s="247"/>
      <c r="L108" s="244" t="s">
        <v>140</v>
      </c>
      <c r="M108" s="97"/>
      <c r="N108" s="97"/>
      <c r="O108" s="244"/>
      <c r="P108" s="244"/>
      <c r="Q108" s="248"/>
      <c r="R108" s="249"/>
      <c r="S108" s="244" t="s">
        <v>26</v>
      </c>
      <c r="T108" s="244"/>
      <c r="U108" s="244" t="s">
        <v>27</v>
      </c>
      <c r="V108" s="1121"/>
      <c r="W108" s="1121"/>
      <c r="X108" s="1121"/>
      <c r="Y108" s="1121"/>
      <c r="Z108" s="1121"/>
      <c r="AA108" s="1121"/>
      <c r="AB108" s="1121"/>
      <c r="AC108" s="1121"/>
      <c r="AD108" s="1121"/>
      <c r="AE108" s="1121"/>
      <c r="AF108" s="1121"/>
      <c r="AG108" s="1121"/>
      <c r="AH108" s="1121"/>
      <c r="AI108" s="1121"/>
      <c r="AJ108" s="250" t="s">
        <v>28</v>
      </c>
      <c r="AK108" s="1"/>
    </row>
    <row r="109" spans="1:46" s="59" customFormat="1" ht="18" customHeight="1" thickBot="1">
      <c r="A109" s="1198"/>
      <c r="B109" s="1189"/>
      <c r="C109" s="1189"/>
      <c r="D109" s="1189"/>
      <c r="E109" s="251" t="s">
        <v>440</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1198"/>
      <c r="B110" s="1189"/>
      <c r="C110" s="1189"/>
      <c r="D110" s="1189"/>
      <c r="E110" s="1210"/>
      <c r="F110" s="1211"/>
      <c r="G110" s="1211"/>
      <c r="H110" s="1211"/>
      <c r="I110" s="1211"/>
      <c r="J110" s="1211"/>
      <c r="K110" s="1211"/>
      <c r="L110" s="1211"/>
      <c r="M110" s="1211"/>
      <c r="N110" s="1211"/>
      <c r="O110" s="1211"/>
      <c r="P110" s="1211"/>
      <c r="Q110" s="1211"/>
      <c r="R110" s="1211"/>
      <c r="S110" s="1211"/>
      <c r="T110" s="1211"/>
      <c r="U110" s="1211"/>
      <c r="V110" s="1211"/>
      <c r="W110" s="1211"/>
      <c r="X110" s="1211"/>
      <c r="Y110" s="1211"/>
      <c r="Z110" s="1211"/>
      <c r="AA110" s="1211"/>
      <c r="AB110" s="1211"/>
      <c r="AC110" s="1211"/>
      <c r="AD110" s="1211"/>
      <c r="AE110" s="1211"/>
      <c r="AF110" s="1211"/>
      <c r="AG110" s="1211"/>
      <c r="AH110" s="1211"/>
      <c r="AI110" s="1211"/>
      <c r="AJ110" s="1212"/>
      <c r="AK110" s="1"/>
    </row>
    <row r="111" spans="1:46" s="59" customFormat="1" ht="12.75" thickBot="1">
      <c r="A111" s="1198"/>
      <c r="B111" s="1189"/>
      <c r="C111" s="1189"/>
      <c r="D111" s="1189"/>
      <c r="E111" s="254" t="s">
        <v>437</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1199"/>
      <c r="B112" s="1200"/>
      <c r="C112" s="1200"/>
      <c r="D112" s="1200"/>
      <c r="E112" s="256" t="s">
        <v>142</v>
      </c>
      <c r="F112" s="100"/>
      <c r="G112" s="100"/>
      <c r="H112" s="100"/>
      <c r="I112" s="100"/>
      <c r="J112" s="100"/>
      <c r="K112" s="100"/>
      <c r="L112" s="1182" t="s">
        <v>143</v>
      </c>
      <c r="M112" s="1183"/>
      <c r="N112" s="1183"/>
      <c r="O112" s="962"/>
      <c r="P112" s="962"/>
      <c r="Q112" s="257" t="s">
        <v>5</v>
      </c>
      <c r="R112" s="962"/>
      <c r="S112" s="962"/>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4" customFormat="1" ht="15" customHeight="1">
      <c r="A113" s="977" t="s">
        <v>436</v>
      </c>
      <c r="B113" s="978"/>
      <c r="C113" s="978"/>
      <c r="D113" s="978"/>
      <c r="E113" s="978"/>
      <c r="F113" s="978"/>
      <c r="G113" s="978"/>
      <c r="H113" s="978"/>
      <c r="I113" s="978"/>
      <c r="J113" s="978"/>
      <c r="K113" s="978"/>
      <c r="L113" s="978"/>
      <c r="M113" s="978"/>
      <c r="N113" s="978"/>
      <c r="O113" s="978"/>
      <c r="P113" s="978"/>
      <c r="Q113" s="978"/>
      <c r="R113" s="978"/>
      <c r="S113" s="978"/>
      <c r="T113" s="978"/>
      <c r="U113" s="978"/>
      <c r="V113" s="978"/>
      <c r="W113" s="978"/>
      <c r="X113" s="978"/>
      <c r="Y113" s="978"/>
      <c r="Z113" s="978"/>
      <c r="AA113" s="978"/>
      <c r="AB113" s="978"/>
      <c r="AC113" s="978"/>
      <c r="AD113" s="978"/>
      <c r="AE113" s="978"/>
      <c r="AF113" s="979"/>
      <c r="AG113" s="731"/>
      <c r="AH113" s="732" t="s">
        <v>97</v>
      </c>
      <c r="AI113" s="731"/>
      <c r="AJ113" s="733"/>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438</v>
      </c>
      <c r="B115" s="97"/>
      <c r="C115" s="97"/>
      <c r="D115" s="97"/>
      <c r="E115" s="231"/>
      <c r="F115" s="231"/>
      <c r="G115" s="231"/>
      <c r="H115" s="231"/>
      <c r="I115" s="231"/>
      <c r="J115" s="231"/>
      <c r="K115" s="231"/>
      <c r="L115" s="231"/>
      <c r="M115" s="231"/>
      <c r="N115" s="231"/>
      <c r="O115" s="231"/>
      <c r="P115" s="231"/>
    </row>
    <row r="116" spans="1:37" s="59" customFormat="1" ht="75" customHeight="1" thickBot="1">
      <c r="A116" s="1179" t="s">
        <v>258</v>
      </c>
      <c r="B116" s="1180"/>
      <c r="C116" s="1180"/>
      <c r="D116" s="1181"/>
      <c r="E116" s="968"/>
      <c r="F116" s="969"/>
      <c r="G116" s="969"/>
      <c r="H116" s="969"/>
      <c r="I116" s="969"/>
      <c r="J116" s="969"/>
      <c r="K116" s="969"/>
      <c r="L116" s="969"/>
      <c r="M116" s="969"/>
      <c r="N116" s="969"/>
      <c r="O116" s="969"/>
      <c r="P116" s="969"/>
      <c r="Q116" s="969"/>
      <c r="R116" s="969"/>
      <c r="S116" s="969"/>
      <c r="T116" s="969"/>
      <c r="U116" s="969"/>
      <c r="V116" s="969"/>
      <c r="W116" s="969"/>
      <c r="X116" s="969"/>
      <c r="Y116" s="969"/>
      <c r="Z116" s="969"/>
      <c r="AA116" s="969"/>
      <c r="AB116" s="969"/>
      <c r="AC116" s="969"/>
      <c r="AD116" s="969"/>
      <c r="AE116" s="969"/>
      <c r="AF116" s="969"/>
      <c r="AG116" s="969"/>
      <c r="AH116" s="969"/>
      <c r="AI116" s="969"/>
      <c r="AJ116" s="970"/>
      <c r="AK116" s="1"/>
    </row>
    <row r="117" spans="1:37" s="59" customFormat="1" ht="18" customHeight="1" thickBot="1">
      <c r="A117" s="1196" t="s">
        <v>112</v>
      </c>
      <c r="B117" s="1197"/>
      <c r="C117" s="1197"/>
      <c r="D117" s="1204"/>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1199"/>
      <c r="B118" s="1200"/>
      <c r="C118" s="1200"/>
      <c r="D118" s="1205"/>
      <c r="E118" s="237" t="s">
        <v>149</v>
      </c>
      <c r="F118" s="237"/>
      <c r="G118" s="101"/>
      <c r="H118" s="101"/>
      <c r="I118" s="101"/>
      <c r="J118" s="101"/>
      <c r="K118" s="101"/>
      <c r="L118" s="101"/>
      <c r="M118" s="101"/>
      <c r="N118" s="101"/>
      <c r="O118" s="237"/>
      <c r="P118" s="959"/>
      <c r="Q118" s="960"/>
      <c r="R118" s="960"/>
      <c r="S118" s="960"/>
      <c r="T118" s="960"/>
      <c r="U118" s="960"/>
      <c r="V118" s="960"/>
      <c r="W118" s="960"/>
      <c r="X118" s="960"/>
      <c r="Y118" s="960"/>
      <c r="Z118" s="960"/>
      <c r="AA118" s="960"/>
      <c r="AB118" s="960"/>
      <c r="AC118" s="960"/>
      <c r="AD118" s="960"/>
      <c r="AE118" s="960"/>
      <c r="AF118" s="960"/>
      <c r="AG118" s="960"/>
      <c r="AH118" s="960"/>
      <c r="AI118" s="960"/>
      <c r="AJ118" s="961"/>
      <c r="AK118" s="1"/>
    </row>
    <row r="119" spans="1:37" s="59" customFormat="1" ht="26.25" customHeight="1">
      <c r="A119" s="1179" t="s">
        <v>32</v>
      </c>
      <c r="B119" s="1180"/>
      <c r="C119" s="1180"/>
      <c r="D119" s="1209"/>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196" t="s">
        <v>29</v>
      </c>
      <c r="B120" s="1197"/>
      <c r="C120" s="1197"/>
      <c r="D120" s="1197"/>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1198"/>
      <c r="B121" s="1189"/>
      <c r="C121" s="1189"/>
      <c r="D121" s="1189"/>
      <c r="E121" s="272"/>
      <c r="F121" s="244" t="s">
        <v>33</v>
      </c>
      <c r="G121" s="97"/>
      <c r="H121" s="97"/>
      <c r="I121" s="97"/>
      <c r="J121" s="97"/>
      <c r="K121" s="273"/>
      <c r="L121" s="244" t="s">
        <v>141</v>
      </c>
      <c r="M121" s="97"/>
      <c r="N121" s="97"/>
      <c r="O121" s="244"/>
      <c r="P121" s="244"/>
      <c r="Q121" s="248"/>
      <c r="R121" s="215"/>
      <c r="S121" s="244" t="s">
        <v>26</v>
      </c>
      <c r="T121" s="244"/>
      <c r="U121" s="244" t="s">
        <v>27</v>
      </c>
      <c r="V121" s="1184"/>
      <c r="W121" s="1184"/>
      <c r="X121" s="1184"/>
      <c r="Y121" s="1184"/>
      <c r="Z121" s="1184"/>
      <c r="AA121" s="1184"/>
      <c r="AB121" s="1184"/>
      <c r="AC121" s="1184"/>
      <c r="AD121" s="1184"/>
      <c r="AE121" s="1184"/>
      <c r="AF121" s="1184"/>
      <c r="AG121" s="1184"/>
      <c r="AH121" s="1184"/>
      <c r="AI121" s="1184"/>
      <c r="AJ121" s="250" t="s">
        <v>28</v>
      </c>
      <c r="AK121" s="1"/>
    </row>
    <row r="122" spans="1:37" s="59" customFormat="1" ht="15.75" customHeight="1" thickBot="1">
      <c r="A122" s="1198"/>
      <c r="B122" s="1189"/>
      <c r="C122" s="1189"/>
      <c r="D122" s="1189"/>
      <c r="E122" s="251" t="s">
        <v>439</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1198"/>
      <c r="B123" s="1189"/>
      <c r="C123" s="1189"/>
      <c r="D123" s="1189"/>
      <c r="E123" s="1206"/>
      <c r="F123" s="1207"/>
      <c r="G123" s="1207"/>
      <c r="H123" s="1207"/>
      <c r="I123" s="1207"/>
      <c r="J123" s="1207"/>
      <c r="K123" s="1207"/>
      <c r="L123" s="1207"/>
      <c r="M123" s="1207"/>
      <c r="N123" s="1207"/>
      <c r="O123" s="1207"/>
      <c r="P123" s="1207"/>
      <c r="Q123" s="1207"/>
      <c r="R123" s="1207"/>
      <c r="S123" s="1207"/>
      <c r="T123" s="1207"/>
      <c r="U123" s="1207"/>
      <c r="V123" s="1207"/>
      <c r="W123" s="1207"/>
      <c r="X123" s="1207"/>
      <c r="Y123" s="1207"/>
      <c r="Z123" s="1207"/>
      <c r="AA123" s="1207"/>
      <c r="AB123" s="1207"/>
      <c r="AC123" s="1207"/>
      <c r="AD123" s="1207"/>
      <c r="AE123" s="1207"/>
      <c r="AF123" s="1207"/>
      <c r="AG123" s="1207"/>
      <c r="AH123" s="1207"/>
      <c r="AI123" s="1207"/>
      <c r="AJ123" s="1208"/>
      <c r="AK123" s="1"/>
    </row>
    <row r="124" spans="1:37" s="59" customFormat="1" ht="14.25" thickBot="1">
      <c r="A124" s="1198"/>
      <c r="B124" s="1189"/>
      <c r="C124" s="1189"/>
      <c r="D124" s="1189"/>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1199"/>
      <c r="B125" s="1200"/>
      <c r="C125" s="1200"/>
      <c r="D125" s="1200"/>
      <c r="E125" s="256" t="s">
        <v>142</v>
      </c>
      <c r="F125" s="100"/>
      <c r="G125" s="100"/>
      <c r="H125" s="100"/>
      <c r="I125" s="100"/>
      <c r="J125" s="100"/>
      <c r="K125" s="275"/>
      <c r="L125" s="1182" t="s">
        <v>17</v>
      </c>
      <c r="M125" s="1183"/>
      <c r="N125" s="1192"/>
      <c r="O125" s="1192"/>
      <c r="P125" s="257" t="s">
        <v>5</v>
      </c>
      <c r="Q125" s="1192"/>
      <c r="R125" s="1192"/>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4" customFormat="1" ht="15" customHeight="1">
      <c r="A126" s="977" t="s">
        <v>436</v>
      </c>
      <c r="B126" s="978"/>
      <c r="C126" s="978"/>
      <c r="D126" s="978"/>
      <c r="E126" s="978"/>
      <c r="F126" s="978"/>
      <c r="G126" s="978"/>
      <c r="H126" s="978"/>
      <c r="I126" s="978"/>
      <c r="J126" s="978"/>
      <c r="K126" s="978"/>
      <c r="L126" s="978"/>
      <c r="M126" s="978"/>
      <c r="N126" s="978"/>
      <c r="O126" s="978"/>
      <c r="P126" s="978"/>
      <c r="Q126" s="978"/>
      <c r="R126" s="978"/>
      <c r="S126" s="978"/>
      <c r="T126" s="978"/>
      <c r="U126" s="978"/>
      <c r="V126" s="978"/>
      <c r="W126" s="978"/>
      <c r="X126" s="978"/>
      <c r="Y126" s="978"/>
      <c r="Z126" s="978"/>
      <c r="AA126" s="978"/>
      <c r="AB126" s="978"/>
      <c r="AC126" s="978"/>
      <c r="AD126" s="978"/>
      <c r="AE126" s="978"/>
      <c r="AF126" s="979"/>
      <c r="AG126" s="736"/>
      <c r="AH126" s="737" t="s">
        <v>97</v>
      </c>
      <c r="AI126" s="736"/>
      <c r="AJ126" s="738"/>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441</v>
      </c>
      <c r="B128" s="660"/>
      <c r="C128" s="660"/>
      <c r="D128" s="660"/>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986" t="s">
        <v>32</v>
      </c>
      <c r="B129" s="987"/>
      <c r="C129" s="987"/>
      <c r="D129" s="988"/>
      <c r="E129" s="1225" t="s">
        <v>352</v>
      </c>
      <c r="F129" s="1226"/>
      <c r="G129" s="1226"/>
      <c r="H129" s="1227"/>
      <c r="I129" s="758"/>
      <c r="J129" s="957" t="s">
        <v>30</v>
      </c>
      <c r="K129" s="957"/>
      <c r="L129" s="957"/>
      <c r="M129" s="759"/>
      <c r="N129" s="1228" t="s">
        <v>353</v>
      </c>
      <c r="O129" s="1228"/>
      <c r="P129" s="1228"/>
      <c r="Q129" s="1228"/>
      <c r="R129" s="1228"/>
      <c r="S129" s="1228"/>
      <c r="T129" s="759"/>
      <c r="U129" s="1228" t="s">
        <v>354</v>
      </c>
      <c r="V129" s="1228"/>
      <c r="W129" s="1228"/>
      <c r="X129" s="1228"/>
      <c r="Y129" s="1228"/>
      <c r="Z129" s="1228"/>
      <c r="AA129" s="587"/>
      <c r="AB129" s="587"/>
      <c r="AC129" s="587"/>
      <c r="AD129" s="588"/>
      <c r="AE129" s="587"/>
      <c r="AF129" s="587"/>
      <c r="AG129" s="587"/>
      <c r="AH129" s="588"/>
      <c r="AI129" s="588"/>
      <c r="AJ129" s="589"/>
      <c r="AK129" s="554"/>
      <c r="AL129" s="554"/>
      <c r="AM129" s="554"/>
      <c r="AN129" s="554"/>
      <c r="AO129" s="554"/>
      <c r="AP129" s="558"/>
    </row>
    <row r="130" spans="1:42" s="556" customFormat="1" ht="26.25" customHeight="1">
      <c r="A130" s="992"/>
      <c r="B130" s="993"/>
      <c r="C130" s="993"/>
      <c r="D130" s="994"/>
      <c r="E130" s="956" t="s">
        <v>26</v>
      </c>
      <c r="F130" s="956"/>
      <c r="G130" s="956"/>
      <c r="H130" s="956"/>
      <c r="I130" s="759"/>
      <c r="J130" s="957" t="s">
        <v>71</v>
      </c>
      <c r="K130" s="957"/>
      <c r="L130" s="957"/>
      <c r="M130" s="759"/>
      <c r="N130" s="957" t="s">
        <v>355</v>
      </c>
      <c r="O130" s="957"/>
      <c r="P130" s="957"/>
      <c r="Q130" s="957"/>
      <c r="R130" s="957"/>
      <c r="S130" s="957"/>
      <c r="T130" s="759"/>
      <c r="U130" s="958" t="s">
        <v>31</v>
      </c>
      <c r="V130" s="958"/>
      <c r="W130" s="958"/>
      <c r="X130" s="958"/>
      <c r="Y130" s="958"/>
      <c r="Z130" s="958"/>
      <c r="AA130" s="759"/>
      <c r="AB130" s="958" t="s">
        <v>26</v>
      </c>
      <c r="AC130" s="958"/>
      <c r="AD130" s="958"/>
      <c r="AE130" s="588" t="s">
        <v>27</v>
      </c>
      <c r="AF130" s="759"/>
      <c r="AG130" s="759"/>
      <c r="AH130" s="759"/>
      <c r="AI130" s="759"/>
      <c r="AJ130" s="590" t="s">
        <v>28</v>
      </c>
      <c r="AK130" s="554"/>
      <c r="AL130" s="554"/>
      <c r="AM130" s="554"/>
      <c r="AN130" s="554"/>
      <c r="AO130" s="554"/>
      <c r="AP130" s="558"/>
    </row>
    <row r="131" spans="1:42" s="556" customFormat="1" ht="19.5" customHeight="1">
      <c r="A131" s="986" t="s">
        <v>29</v>
      </c>
      <c r="B131" s="987"/>
      <c r="C131" s="987"/>
      <c r="D131" s="988"/>
      <c r="E131" s="753" t="s">
        <v>213</v>
      </c>
      <c r="F131" s="591"/>
      <c r="G131" s="587"/>
      <c r="H131" s="587"/>
      <c r="I131" s="587"/>
      <c r="J131" s="587"/>
      <c r="K131" s="587"/>
      <c r="L131" s="587"/>
      <c r="M131" s="587"/>
      <c r="N131" s="587"/>
      <c r="O131" s="591"/>
      <c r="P131" s="587"/>
      <c r="Q131" s="587"/>
      <c r="R131" s="587"/>
      <c r="S131" s="587"/>
      <c r="T131" s="587"/>
      <c r="U131" s="587"/>
      <c r="V131" s="591"/>
      <c r="W131" s="587"/>
      <c r="X131" s="587"/>
      <c r="Y131" s="587"/>
      <c r="Z131" s="587"/>
      <c r="AA131" s="587"/>
      <c r="AB131" s="587"/>
      <c r="AC131" s="587"/>
      <c r="AD131" s="587"/>
      <c r="AE131" s="587"/>
      <c r="AF131" s="587"/>
      <c r="AG131" s="587"/>
      <c r="AH131" s="587"/>
      <c r="AI131" s="587"/>
      <c r="AJ131" s="592"/>
    </row>
    <row r="132" spans="1:42" s="556" customFormat="1" ht="18" customHeight="1">
      <c r="A132" s="989"/>
      <c r="B132" s="990"/>
      <c r="C132" s="990"/>
      <c r="D132" s="991"/>
      <c r="E132" s="761"/>
      <c r="F132" s="593" t="s">
        <v>33</v>
      </c>
      <c r="G132" s="594"/>
      <c r="H132" s="594"/>
      <c r="I132" s="594"/>
      <c r="J132" s="594"/>
      <c r="K132" s="761"/>
      <c r="L132" s="593" t="s">
        <v>140</v>
      </c>
      <c r="M132" s="594"/>
      <c r="N132" s="594"/>
      <c r="O132" s="593"/>
      <c r="P132" s="593"/>
      <c r="Q132" s="595"/>
      <c r="R132" s="760"/>
      <c r="S132" s="593" t="s">
        <v>26</v>
      </c>
      <c r="T132" s="593"/>
      <c r="U132" s="593" t="s">
        <v>27</v>
      </c>
      <c r="V132" s="980"/>
      <c r="W132" s="980"/>
      <c r="X132" s="980"/>
      <c r="Y132" s="980"/>
      <c r="Z132" s="980"/>
      <c r="AA132" s="980"/>
      <c r="AB132" s="980"/>
      <c r="AC132" s="980"/>
      <c r="AD132" s="980"/>
      <c r="AE132" s="980"/>
      <c r="AF132" s="980"/>
      <c r="AG132" s="980"/>
      <c r="AH132" s="980"/>
      <c r="AI132" s="980"/>
      <c r="AJ132" s="596" t="s">
        <v>28</v>
      </c>
      <c r="AK132" s="554"/>
      <c r="AL132" s="554"/>
      <c r="AM132" s="554"/>
      <c r="AN132" s="554"/>
    </row>
    <row r="133" spans="1:42" s="556" customFormat="1" ht="18" customHeight="1">
      <c r="A133" s="989"/>
      <c r="B133" s="990"/>
      <c r="C133" s="990"/>
      <c r="D133" s="991"/>
      <c r="E133" s="595" t="s">
        <v>443</v>
      </c>
      <c r="F133" s="595"/>
      <c r="G133" s="594"/>
      <c r="H133" s="594"/>
      <c r="I133" s="594"/>
      <c r="J133" s="594"/>
      <c r="K133" s="586"/>
      <c r="L133" s="594"/>
      <c r="M133" s="586"/>
      <c r="N133" s="586"/>
      <c r="O133" s="593"/>
      <c r="P133" s="595"/>
      <c r="Q133" s="595"/>
      <c r="R133" s="595"/>
      <c r="S133" s="597"/>
      <c r="T133" s="597"/>
      <c r="U133" s="597"/>
      <c r="V133" s="597"/>
      <c r="W133" s="597"/>
      <c r="X133" s="597"/>
      <c r="Y133" s="597"/>
      <c r="Z133" s="597"/>
      <c r="AA133" s="597"/>
      <c r="AB133" s="597"/>
      <c r="AC133" s="597"/>
      <c r="AD133" s="597"/>
      <c r="AE133" s="597"/>
      <c r="AF133" s="597"/>
      <c r="AG133" s="597"/>
      <c r="AH133" s="597"/>
      <c r="AI133" s="597"/>
      <c r="AJ133" s="598"/>
      <c r="AK133" s="558"/>
    </row>
    <row r="134" spans="1:42" s="556" customFormat="1" ht="67.5" customHeight="1">
      <c r="A134" s="989"/>
      <c r="B134" s="990"/>
      <c r="C134" s="990"/>
      <c r="D134" s="991"/>
      <c r="E134" s="981"/>
      <c r="F134" s="982"/>
      <c r="G134" s="982"/>
      <c r="H134" s="982"/>
      <c r="I134" s="982"/>
      <c r="J134" s="982"/>
      <c r="K134" s="982"/>
      <c r="L134" s="982"/>
      <c r="M134" s="982"/>
      <c r="N134" s="982"/>
      <c r="O134" s="982"/>
      <c r="P134" s="982"/>
      <c r="Q134" s="982"/>
      <c r="R134" s="982"/>
      <c r="S134" s="982"/>
      <c r="T134" s="982"/>
      <c r="U134" s="982"/>
      <c r="V134" s="982"/>
      <c r="W134" s="982"/>
      <c r="X134" s="982"/>
      <c r="Y134" s="982"/>
      <c r="Z134" s="982"/>
      <c r="AA134" s="982"/>
      <c r="AB134" s="982"/>
      <c r="AC134" s="982"/>
      <c r="AD134" s="982"/>
      <c r="AE134" s="982"/>
      <c r="AF134" s="982"/>
      <c r="AG134" s="982"/>
      <c r="AH134" s="982"/>
      <c r="AI134" s="982"/>
      <c r="AJ134" s="982"/>
      <c r="AK134" s="558"/>
    </row>
    <row r="135" spans="1:42" s="734" customFormat="1" ht="14.25" thickBot="1">
      <c r="A135" s="989"/>
      <c r="B135" s="990"/>
      <c r="C135" s="990"/>
      <c r="D135" s="991"/>
      <c r="E135" s="739" t="s">
        <v>442</v>
      </c>
      <c r="F135" s="740"/>
      <c r="G135" s="740"/>
      <c r="H135" s="740"/>
      <c r="I135" s="740"/>
      <c r="J135" s="740"/>
      <c r="K135" s="740"/>
      <c r="L135" s="740"/>
      <c r="M135" s="740"/>
      <c r="N135" s="740"/>
      <c r="O135" s="740"/>
      <c r="P135" s="740"/>
      <c r="Q135" s="740"/>
      <c r="R135" s="740"/>
      <c r="S135" s="740"/>
      <c r="T135" s="740"/>
      <c r="U135" s="740"/>
      <c r="V135" s="740"/>
      <c r="W135" s="740"/>
      <c r="X135" s="740"/>
      <c r="Y135" s="740"/>
      <c r="Z135" s="740"/>
      <c r="AA135" s="740"/>
      <c r="AB135" s="740"/>
      <c r="AC135" s="740"/>
      <c r="AD135" s="740"/>
      <c r="AE135" s="740"/>
      <c r="AF135" s="740"/>
      <c r="AG135" s="740"/>
      <c r="AH135" s="740"/>
      <c r="AI135" s="740"/>
      <c r="AJ135" s="741"/>
      <c r="AK135" s="705"/>
    </row>
    <row r="136" spans="1:42" s="734" customFormat="1" ht="18" customHeight="1" thickBot="1">
      <c r="A136" s="992"/>
      <c r="B136" s="993"/>
      <c r="C136" s="993"/>
      <c r="D136" s="994"/>
      <c r="E136" s="742" t="s">
        <v>142</v>
      </c>
      <c r="F136" s="743"/>
      <c r="G136" s="743"/>
      <c r="H136" s="743"/>
      <c r="I136" s="743"/>
      <c r="J136" s="743"/>
      <c r="K136" s="744"/>
      <c r="L136" s="983" t="s">
        <v>17</v>
      </c>
      <c r="M136" s="984"/>
      <c r="N136" s="985"/>
      <c r="O136" s="985"/>
      <c r="P136" s="745" t="s">
        <v>5</v>
      </c>
      <c r="Q136" s="985"/>
      <c r="R136" s="985"/>
      <c r="S136" s="745" t="s">
        <v>34</v>
      </c>
      <c r="T136" s="746" t="s">
        <v>27</v>
      </c>
      <c r="U136" s="754"/>
      <c r="V136" s="747" t="s">
        <v>35</v>
      </c>
      <c r="W136" s="746"/>
      <c r="X136" s="746"/>
      <c r="Y136" s="754"/>
      <c r="Z136" s="745" t="s">
        <v>36</v>
      </c>
      <c r="AA136" s="746"/>
      <c r="AB136" s="746" t="s">
        <v>28</v>
      </c>
      <c r="AC136" s="746"/>
      <c r="AD136" s="746"/>
      <c r="AE136" s="746"/>
      <c r="AF136" s="746"/>
      <c r="AG136" s="746"/>
      <c r="AH136" s="746"/>
      <c r="AI136" s="746"/>
      <c r="AJ136" s="748"/>
      <c r="AK136" s="682"/>
    </row>
    <row r="137" spans="1:42" s="734" customFormat="1" ht="15" customHeight="1">
      <c r="A137" s="977" t="s">
        <v>436</v>
      </c>
      <c r="B137" s="978"/>
      <c r="C137" s="978"/>
      <c r="D137" s="978"/>
      <c r="E137" s="978"/>
      <c r="F137" s="978"/>
      <c r="G137" s="978"/>
      <c r="H137" s="978"/>
      <c r="I137" s="978"/>
      <c r="J137" s="978"/>
      <c r="K137" s="978"/>
      <c r="L137" s="978"/>
      <c r="M137" s="978"/>
      <c r="N137" s="978"/>
      <c r="O137" s="978"/>
      <c r="P137" s="978"/>
      <c r="Q137" s="978"/>
      <c r="R137" s="978"/>
      <c r="S137" s="978"/>
      <c r="T137" s="978"/>
      <c r="U137" s="978"/>
      <c r="V137" s="978"/>
      <c r="W137" s="978"/>
      <c r="X137" s="978"/>
      <c r="Y137" s="978"/>
      <c r="Z137" s="978"/>
      <c r="AA137" s="978"/>
      <c r="AB137" s="978"/>
      <c r="AC137" s="978"/>
      <c r="AD137" s="978"/>
      <c r="AE137" s="978"/>
      <c r="AF137" s="979"/>
      <c r="AG137" s="755"/>
      <c r="AH137" s="756" t="s">
        <v>97</v>
      </c>
      <c r="AI137" s="755"/>
      <c r="AJ137" s="757"/>
      <c r="AK137" s="752"/>
    </row>
    <row r="138" spans="1:42" s="59" customFormat="1" ht="18" customHeight="1">
      <c r="A138" s="277"/>
      <c r="B138" s="660"/>
      <c r="C138" s="660"/>
      <c r="D138" s="660"/>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444</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2" t="s">
        <v>445</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1179" t="s">
        <v>159</v>
      </c>
      <c r="B141" s="1180"/>
      <c r="C141" s="1180"/>
      <c r="D141" s="1181"/>
      <c r="E141" s="1193"/>
      <c r="F141" s="1194"/>
      <c r="G141" s="1194"/>
      <c r="H141" s="1194"/>
      <c r="I141" s="1194"/>
      <c r="J141" s="1194"/>
      <c r="K141" s="1194"/>
      <c r="L141" s="1194"/>
      <c r="M141" s="1194"/>
      <c r="N141" s="1194"/>
      <c r="O141" s="1194"/>
      <c r="P141" s="1194"/>
      <c r="Q141" s="1194"/>
      <c r="R141" s="1194"/>
      <c r="S141" s="1194"/>
      <c r="T141" s="1194"/>
      <c r="U141" s="1194"/>
      <c r="V141" s="1194"/>
      <c r="W141" s="1194"/>
      <c r="X141" s="1194"/>
      <c r="Y141" s="1194"/>
      <c r="Z141" s="1194"/>
      <c r="AA141" s="1194"/>
      <c r="AB141" s="1194"/>
      <c r="AC141" s="1194"/>
      <c r="AD141" s="1194"/>
      <c r="AE141" s="1194"/>
      <c r="AF141" s="1194"/>
      <c r="AG141" s="1194"/>
      <c r="AH141" s="1194"/>
      <c r="AI141" s="1194"/>
      <c r="AJ141" s="1195"/>
    </row>
    <row r="142" spans="1:42" s="59" customFormat="1" ht="70.5" customHeight="1" thickBot="1">
      <c r="A142" s="1179" t="s">
        <v>214</v>
      </c>
      <c r="B142" s="1180"/>
      <c r="C142" s="1180"/>
      <c r="D142" s="1181"/>
      <c r="E142" s="1193"/>
      <c r="F142" s="1194"/>
      <c r="G142" s="1194"/>
      <c r="H142" s="1194"/>
      <c r="I142" s="1194"/>
      <c r="J142" s="1194"/>
      <c r="K142" s="1194"/>
      <c r="L142" s="1194"/>
      <c r="M142" s="1194"/>
      <c r="N142" s="1194"/>
      <c r="O142" s="1194"/>
      <c r="P142" s="1194"/>
      <c r="Q142" s="1194"/>
      <c r="R142" s="1194"/>
      <c r="S142" s="1194"/>
      <c r="T142" s="1194"/>
      <c r="U142" s="1194"/>
      <c r="V142" s="1194"/>
      <c r="W142" s="1194"/>
      <c r="X142" s="1194"/>
      <c r="Y142" s="1194"/>
      <c r="Z142" s="1194"/>
      <c r="AA142" s="1194"/>
      <c r="AB142" s="1194"/>
      <c r="AC142" s="1194"/>
      <c r="AD142" s="1194"/>
      <c r="AE142" s="1194"/>
      <c r="AF142" s="1194"/>
      <c r="AG142" s="1194"/>
      <c r="AH142" s="1194"/>
      <c r="AI142" s="1194"/>
      <c r="AJ142" s="1195"/>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4" customFormat="1" ht="15" customHeight="1">
      <c r="A154" s="977" t="s">
        <v>436</v>
      </c>
      <c r="B154" s="978"/>
      <c r="C154" s="978"/>
      <c r="D154" s="978"/>
      <c r="E154" s="978"/>
      <c r="F154" s="978"/>
      <c r="G154" s="978"/>
      <c r="H154" s="978"/>
      <c r="I154" s="978"/>
      <c r="J154" s="978"/>
      <c r="K154" s="978"/>
      <c r="L154" s="978"/>
      <c r="M154" s="978"/>
      <c r="N154" s="978"/>
      <c r="O154" s="978"/>
      <c r="P154" s="978"/>
      <c r="Q154" s="978"/>
      <c r="R154" s="978"/>
      <c r="S154" s="978"/>
      <c r="T154" s="978"/>
      <c r="U154" s="978"/>
      <c r="V154" s="978"/>
      <c r="W154" s="978"/>
      <c r="X154" s="978"/>
      <c r="Y154" s="978"/>
      <c r="Z154" s="978"/>
      <c r="AA154" s="978"/>
      <c r="AB154" s="978"/>
      <c r="AC154" s="978"/>
      <c r="AD154" s="978"/>
      <c r="AE154" s="978"/>
      <c r="AF154" s="979"/>
      <c r="AG154" s="731"/>
      <c r="AH154" s="732" t="s">
        <v>97</v>
      </c>
      <c r="AI154" s="731"/>
      <c r="AJ154" s="763"/>
      <c r="AK154" s="752"/>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131"/>
      <c r="B157" s="315" t="s">
        <v>41</v>
      </c>
      <c r="C157" s="1201" t="s">
        <v>261</v>
      </c>
      <c r="D157" s="1202"/>
      <c r="E157" s="1202"/>
      <c r="F157" s="1202"/>
      <c r="G157" s="1202"/>
      <c r="H157" s="1202"/>
      <c r="I157" s="1202"/>
      <c r="J157" s="1202"/>
      <c r="K157" s="1202"/>
      <c r="L157" s="1202"/>
      <c r="M157" s="1202"/>
      <c r="N157" s="1202"/>
      <c r="O157" s="1202"/>
      <c r="P157" s="1202"/>
      <c r="Q157" s="1202"/>
      <c r="R157" s="1202"/>
      <c r="S157" s="1202"/>
      <c r="T157" s="1202"/>
      <c r="U157" s="1202"/>
      <c r="V157" s="1202"/>
      <c r="W157" s="1202"/>
      <c r="X157" s="1202"/>
      <c r="Y157" s="1202"/>
      <c r="Z157" s="1202"/>
      <c r="AA157" s="1202"/>
      <c r="AB157" s="1202"/>
      <c r="AC157" s="1202"/>
      <c r="AD157" s="1202"/>
      <c r="AE157" s="1202"/>
      <c r="AF157" s="1202"/>
      <c r="AG157" s="1202"/>
      <c r="AH157" s="1202"/>
      <c r="AI157" s="1202"/>
      <c r="AJ157" s="1203"/>
      <c r="AK157" s="1"/>
      <c r="AL157" s="316"/>
    </row>
    <row r="158" spans="1:38" s="59" customFormat="1" ht="15" customHeight="1">
      <c r="A158" s="1132"/>
      <c r="B158" s="1138"/>
      <c r="C158" s="974" t="s">
        <v>196</v>
      </c>
      <c r="D158" s="975"/>
      <c r="E158" s="975"/>
      <c r="F158" s="975"/>
      <c r="G158" s="975"/>
      <c r="H158" s="975"/>
      <c r="I158" s="975"/>
      <c r="J158" s="976"/>
      <c r="K158" s="1139"/>
      <c r="L158" s="963" t="s">
        <v>197</v>
      </c>
      <c r="M158" s="1188" t="s">
        <v>278</v>
      </c>
      <c r="N158" s="1189"/>
      <c r="O158" s="1189"/>
      <c r="P158" s="1189"/>
      <c r="Q158" s="1189"/>
      <c r="R158" s="1189"/>
      <c r="S158" s="1189"/>
      <c r="T158" s="1189"/>
      <c r="U158" s="1189"/>
      <c r="V158" s="1189"/>
      <c r="W158" s="1189"/>
      <c r="X158" s="1189"/>
      <c r="Y158" s="1189"/>
      <c r="Z158" s="1189"/>
      <c r="AA158" s="1189"/>
      <c r="AB158" s="1189"/>
      <c r="AC158" s="1189"/>
      <c r="AD158" s="1189"/>
      <c r="AE158" s="1189"/>
      <c r="AF158" s="1189"/>
      <c r="AG158" s="1189"/>
      <c r="AH158" s="1189"/>
      <c r="AI158" s="1189"/>
      <c r="AJ158" s="1190"/>
      <c r="AK158" s="317"/>
      <c r="AL158" s="318"/>
    </row>
    <row r="159" spans="1:38" s="59" customFormat="1" ht="15" customHeight="1" thickBot="1">
      <c r="A159" s="1132"/>
      <c r="B159" s="1008"/>
      <c r="C159" s="974"/>
      <c r="D159" s="975"/>
      <c r="E159" s="975"/>
      <c r="F159" s="975"/>
      <c r="G159" s="975"/>
      <c r="H159" s="975"/>
      <c r="I159" s="975"/>
      <c r="J159" s="976"/>
      <c r="K159" s="1139"/>
      <c r="L159" s="963"/>
      <c r="M159" s="1188"/>
      <c r="N159" s="1189"/>
      <c r="O159" s="1189"/>
      <c r="P159" s="1189"/>
      <c r="Q159" s="1189"/>
      <c r="R159" s="1189"/>
      <c r="S159" s="1189"/>
      <c r="T159" s="1189"/>
      <c r="U159" s="1189"/>
      <c r="V159" s="1189"/>
      <c r="W159" s="1189"/>
      <c r="X159" s="1189"/>
      <c r="Y159" s="1189"/>
      <c r="Z159" s="1189"/>
      <c r="AA159" s="1189"/>
      <c r="AB159" s="1189"/>
      <c r="AC159" s="1189"/>
      <c r="AD159" s="1189"/>
      <c r="AE159" s="1189"/>
      <c r="AF159" s="1189"/>
      <c r="AG159" s="1189"/>
      <c r="AH159" s="1189"/>
      <c r="AI159" s="1189"/>
      <c r="AJ159" s="1190"/>
      <c r="AK159" s="317"/>
      <c r="AL159" s="318"/>
    </row>
    <row r="160" spans="1:38" s="59" customFormat="1" ht="75" customHeight="1" thickBot="1">
      <c r="A160" s="1132"/>
      <c r="B160" s="1008"/>
      <c r="C160" s="974"/>
      <c r="D160" s="975"/>
      <c r="E160" s="975"/>
      <c r="F160" s="975"/>
      <c r="G160" s="975"/>
      <c r="H160" s="975"/>
      <c r="I160" s="975"/>
      <c r="J160" s="976"/>
      <c r="K160" s="319"/>
      <c r="L160" s="1140"/>
      <c r="M160" s="1011"/>
      <c r="N160" s="1012"/>
      <c r="O160" s="1012"/>
      <c r="P160" s="1012"/>
      <c r="Q160" s="1012"/>
      <c r="R160" s="1012"/>
      <c r="S160" s="1012"/>
      <c r="T160" s="1012"/>
      <c r="U160" s="1012"/>
      <c r="V160" s="1012"/>
      <c r="W160" s="1012"/>
      <c r="X160" s="1012"/>
      <c r="Y160" s="1012"/>
      <c r="Z160" s="1012"/>
      <c r="AA160" s="1012"/>
      <c r="AB160" s="1012"/>
      <c r="AC160" s="1012"/>
      <c r="AD160" s="1012"/>
      <c r="AE160" s="1012"/>
      <c r="AF160" s="1012"/>
      <c r="AG160" s="1012"/>
      <c r="AH160" s="1012"/>
      <c r="AI160" s="1012"/>
      <c r="AJ160" s="1013"/>
      <c r="AK160" s="1"/>
      <c r="AL160" s="318"/>
    </row>
    <row r="161" spans="1:46" s="59" customFormat="1" ht="17.25" customHeight="1" thickBot="1">
      <c r="A161" s="1132"/>
      <c r="B161" s="1008"/>
      <c r="C161" s="974"/>
      <c r="D161" s="975"/>
      <c r="E161" s="975"/>
      <c r="F161" s="975"/>
      <c r="G161" s="975"/>
      <c r="H161" s="975"/>
      <c r="I161" s="975"/>
      <c r="J161" s="976"/>
      <c r="K161" s="320"/>
      <c r="L161" s="963"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133"/>
      <c r="B162" s="1008"/>
      <c r="C162" s="974"/>
      <c r="D162" s="975"/>
      <c r="E162" s="975"/>
      <c r="F162" s="975"/>
      <c r="G162" s="975"/>
      <c r="H162" s="975"/>
      <c r="I162" s="975"/>
      <c r="J162" s="976"/>
      <c r="K162" s="322"/>
      <c r="L162" s="964"/>
      <c r="M162" s="965"/>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967"/>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4" customFormat="1" ht="15" customHeight="1">
      <c r="A164" s="977" t="s">
        <v>436</v>
      </c>
      <c r="B164" s="978"/>
      <c r="C164" s="978"/>
      <c r="D164" s="978"/>
      <c r="E164" s="978"/>
      <c r="F164" s="978"/>
      <c r="G164" s="978"/>
      <c r="H164" s="978"/>
      <c r="I164" s="978"/>
      <c r="J164" s="978"/>
      <c r="K164" s="978"/>
      <c r="L164" s="978"/>
      <c r="M164" s="978"/>
      <c r="N164" s="978"/>
      <c r="O164" s="978"/>
      <c r="P164" s="978"/>
      <c r="Q164" s="978"/>
      <c r="R164" s="978"/>
      <c r="S164" s="978"/>
      <c r="T164" s="978"/>
      <c r="U164" s="978"/>
      <c r="V164" s="978"/>
      <c r="W164" s="978"/>
      <c r="X164" s="978"/>
      <c r="Y164" s="978"/>
      <c r="Z164" s="978"/>
      <c r="AA164" s="978"/>
      <c r="AB164" s="978"/>
      <c r="AC164" s="978"/>
      <c r="AD164" s="978"/>
      <c r="AE164" s="978"/>
      <c r="AF164" s="979"/>
      <c r="AG164" s="731"/>
      <c r="AH164" s="732" t="s">
        <v>97</v>
      </c>
      <c r="AI164" s="731"/>
      <c r="AJ164" s="763"/>
      <c r="AK164" s="752"/>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131"/>
      <c r="B167" s="331" t="s">
        <v>192</v>
      </c>
      <c r="C167" s="1134" t="s">
        <v>262</v>
      </c>
      <c r="D167" s="1135"/>
      <c r="E167" s="1135"/>
      <c r="F167" s="1135"/>
      <c r="G167" s="1135"/>
      <c r="H167" s="1135"/>
      <c r="I167" s="1135"/>
      <c r="J167" s="1135"/>
      <c r="K167" s="1135"/>
      <c r="L167" s="1135"/>
      <c r="M167" s="1135"/>
      <c r="N167" s="1135"/>
      <c r="O167" s="1135"/>
      <c r="P167" s="1135"/>
      <c r="Q167" s="1135"/>
      <c r="R167" s="1135"/>
      <c r="S167" s="1135"/>
      <c r="T167" s="1135"/>
      <c r="U167" s="1136"/>
      <c r="V167" s="1136"/>
      <c r="W167" s="1136"/>
      <c r="X167" s="1136"/>
      <c r="Y167" s="1136"/>
      <c r="Z167" s="1136"/>
      <c r="AA167" s="1136"/>
      <c r="AB167" s="1136"/>
      <c r="AC167" s="1136"/>
      <c r="AD167" s="1136"/>
      <c r="AE167" s="1136"/>
      <c r="AF167" s="1136"/>
      <c r="AG167" s="1136"/>
      <c r="AH167" s="1136"/>
      <c r="AI167" s="1136"/>
      <c r="AJ167" s="1137"/>
      <c r="AK167" s="52"/>
      <c r="AL167" s="232"/>
    </row>
    <row r="168" spans="1:46" s="59" customFormat="1" ht="27" customHeight="1">
      <c r="A168" s="1132"/>
      <c r="B168" s="1007"/>
      <c r="C168" s="971" t="s">
        <v>203</v>
      </c>
      <c r="D168" s="972"/>
      <c r="E168" s="972"/>
      <c r="F168" s="972"/>
      <c r="G168" s="972"/>
      <c r="H168" s="972"/>
      <c r="I168" s="972"/>
      <c r="J168" s="973"/>
      <c r="K168" s="332"/>
      <c r="L168" s="333" t="s">
        <v>67</v>
      </c>
      <c r="M168" s="1143" t="s">
        <v>42</v>
      </c>
      <c r="N168" s="1144"/>
      <c r="O168" s="1144"/>
      <c r="P168" s="1144"/>
      <c r="Q168" s="1144"/>
      <c r="R168" s="1144"/>
      <c r="S168" s="1144"/>
      <c r="T168" s="1144"/>
      <c r="U168" s="1144"/>
      <c r="V168" s="1144"/>
      <c r="W168" s="1144"/>
      <c r="X168" s="1144"/>
      <c r="Y168" s="1144"/>
      <c r="Z168" s="1144"/>
      <c r="AA168" s="1144"/>
      <c r="AB168" s="1144"/>
      <c r="AC168" s="1144"/>
      <c r="AD168" s="1144"/>
      <c r="AE168" s="1144"/>
      <c r="AF168" s="1144"/>
      <c r="AG168" s="1144"/>
      <c r="AH168" s="1144"/>
      <c r="AI168" s="1144"/>
      <c r="AJ168" s="1145"/>
      <c r="AK168" s="52"/>
      <c r="AL168" s="296"/>
    </row>
    <row r="169" spans="1:46" s="59" customFormat="1" ht="40.5" customHeight="1">
      <c r="A169" s="1132"/>
      <c r="B169" s="1008"/>
      <c r="C169" s="974"/>
      <c r="D169" s="975"/>
      <c r="E169" s="975"/>
      <c r="F169" s="975"/>
      <c r="G169" s="975"/>
      <c r="H169" s="975"/>
      <c r="I169" s="975"/>
      <c r="J169" s="976"/>
      <c r="K169" s="334"/>
      <c r="L169" s="335" t="s">
        <v>200</v>
      </c>
      <c r="M169" s="1122" t="s">
        <v>38</v>
      </c>
      <c r="N169" s="938"/>
      <c r="O169" s="938"/>
      <c r="P169" s="938"/>
      <c r="Q169" s="938"/>
      <c r="R169" s="938"/>
      <c r="S169" s="938"/>
      <c r="T169" s="938"/>
      <c r="U169" s="938"/>
      <c r="V169" s="938"/>
      <c r="W169" s="938"/>
      <c r="X169" s="938"/>
      <c r="Y169" s="938"/>
      <c r="Z169" s="938"/>
      <c r="AA169" s="938"/>
      <c r="AB169" s="938"/>
      <c r="AC169" s="938"/>
      <c r="AD169" s="938"/>
      <c r="AE169" s="938"/>
      <c r="AF169" s="938"/>
      <c r="AG169" s="938"/>
      <c r="AH169" s="938"/>
      <c r="AI169" s="938"/>
      <c r="AJ169" s="1123"/>
      <c r="AK169" s="336"/>
      <c r="AL169" s="337"/>
    </row>
    <row r="170" spans="1:46" s="59" customFormat="1" ht="40.5" customHeight="1">
      <c r="A170" s="1133"/>
      <c r="B170" s="1008"/>
      <c r="C170" s="974"/>
      <c r="D170" s="975"/>
      <c r="E170" s="975"/>
      <c r="F170" s="975"/>
      <c r="G170" s="975"/>
      <c r="H170" s="975"/>
      <c r="I170" s="975"/>
      <c r="J170" s="976"/>
      <c r="K170" s="322"/>
      <c r="L170" s="338" t="s">
        <v>199</v>
      </c>
      <c r="M170" s="1124" t="s">
        <v>43</v>
      </c>
      <c r="N170" s="1125"/>
      <c r="O170" s="1125"/>
      <c r="P170" s="1125"/>
      <c r="Q170" s="1125"/>
      <c r="R170" s="1125"/>
      <c r="S170" s="1125"/>
      <c r="T170" s="1125"/>
      <c r="U170" s="1125"/>
      <c r="V170" s="1125"/>
      <c r="W170" s="1125"/>
      <c r="X170" s="1125"/>
      <c r="Y170" s="1125"/>
      <c r="Z170" s="1125"/>
      <c r="AA170" s="1125"/>
      <c r="AB170" s="1125"/>
      <c r="AC170" s="1125"/>
      <c r="AD170" s="1125"/>
      <c r="AE170" s="1125"/>
      <c r="AF170" s="1125"/>
      <c r="AG170" s="1125"/>
      <c r="AH170" s="1125"/>
      <c r="AI170" s="1125"/>
      <c r="AJ170" s="1126"/>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4" customFormat="1" ht="15" customHeight="1">
      <c r="A172" s="977" t="s">
        <v>436</v>
      </c>
      <c r="B172" s="978"/>
      <c r="C172" s="978"/>
      <c r="D172" s="978"/>
      <c r="E172" s="978"/>
      <c r="F172" s="978"/>
      <c r="G172" s="978"/>
      <c r="H172" s="978"/>
      <c r="I172" s="978"/>
      <c r="J172" s="978"/>
      <c r="K172" s="978"/>
      <c r="L172" s="978"/>
      <c r="M172" s="978"/>
      <c r="N172" s="978"/>
      <c r="O172" s="978"/>
      <c r="P172" s="978"/>
      <c r="Q172" s="978"/>
      <c r="R172" s="978"/>
      <c r="S172" s="978"/>
      <c r="T172" s="978"/>
      <c r="U172" s="978"/>
      <c r="V172" s="978"/>
      <c r="W172" s="978"/>
      <c r="X172" s="978"/>
      <c r="Y172" s="978"/>
      <c r="Z172" s="978"/>
      <c r="AA172" s="978"/>
      <c r="AB172" s="978"/>
      <c r="AC172" s="978"/>
      <c r="AD172" s="978"/>
      <c r="AE172" s="978"/>
      <c r="AF172" s="979"/>
      <c r="AG172" s="731"/>
      <c r="AH172" s="732" t="s">
        <v>97</v>
      </c>
      <c r="AI172" s="731"/>
      <c r="AJ172" s="763"/>
      <c r="AK172" s="752"/>
    </row>
    <row r="173" spans="1:46" s="59" customFormat="1" ht="28.5" customHeight="1">
      <c r="A173" s="1127" t="s">
        <v>111</v>
      </c>
      <c r="B173" s="1127"/>
      <c r="C173" s="1127"/>
      <c r="D173" s="1127"/>
      <c r="E173" s="1127"/>
      <c r="F173" s="1127"/>
      <c r="G173" s="1127"/>
      <c r="H173" s="1127"/>
      <c r="I173" s="1127"/>
      <c r="J173" s="1127"/>
      <c r="K173" s="1127"/>
      <c r="L173" s="1127"/>
      <c r="M173" s="1127"/>
      <c r="N173" s="1127"/>
      <c r="O173" s="1127"/>
      <c r="P173" s="1127"/>
      <c r="Q173" s="1127"/>
      <c r="R173" s="1127"/>
      <c r="S173" s="1127"/>
      <c r="T173" s="1127"/>
      <c r="U173" s="1127"/>
      <c r="V173" s="1127"/>
      <c r="W173" s="1127"/>
      <c r="X173" s="1127"/>
      <c r="Y173" s="1127"/>
      <c r="Z173" s="1127"/>
      <c r="AA173" s="1127"/>
      <c r="AB173" s="1127"/>
      <c r="AC173" s="1127"/>
      <c r="AD173" s="1127"/>
      <c r="AE173" s="1127"/>
      <c r="AF173" s="1127"/>
      <c r="AG173" s="1127"/>
      <c r="AH173" s="1127"/>
      <c r="AI173" s="1127"/>
      <c r="AJ173" s="1127"/>
      <c r="AK173" s="336"/>
      <c r="AL173" s="232"/>
    </row>
    <row r="174" spans="1:46">
      <c r="A174" s="76" t="s">
        <v>446</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185" t="s">
        <v>341</v>
      </c>
      <c r="B176" s="1186"/>
      <c r="C176" s="1186"/>
      <c r="D176" s="1186"/>
      <c r="E176" s="1186"/>
      <c r="F176" s="1186"/>
      <c r="G176" s="1186"/>
      <c r="H176" s="1186"/>
      <c r="I176" s="1186"/>
      <c r="J176" s="1186"/>
      <c r="K176" s="1186"/>
      <c r="L176" s="1186"/>
      <c r="M176" s="1186"/>
      <c r="N176" s="1186"/>
      <c r="O176" s="1186"/>
      <c r="P176" s="1186"/>
      <c r="Q176" s="1186"/>
      <c r="R176" s="1186"/>
      <c r="S176" s="1186"/>
      <c r="T176" s="1186"/>
      <c r="U176" s="1186"/>
      <c r="V176" s="1186"/>
      <c r="W176" s="1186"/>
      <c r="X176" s="1186"/>
      <c r="Y176" s="1186"/>
      <c r="Z176" s="1186"/>
      <c r="AA176" s="1186"/>
      <c r="AB176" s="1186"/>
      <c r="AC176" s="1186"/>
      <c r="AD176" s="1186"/>
      <c r="AE176" s="1186"/>
      <c r="AF176" s="1186"/>
      <c r="AG176" s="1186"/>
      <c r="AH176" s="1186"/>
      <c r="AI176" s="1186"/>
      <c r="AJ176" s="1187"/>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141" t="s">
        <v>40</v>
      </c>
      <c r="B178" s="1129"/>
      <c r="C178" s="1129"/>
      <c r="D178" s="1142"/>
      <c r="E178" s="1128" t="s">
        <v>39</v>
      </c>
      <c r="F178" s="1129"/>
      <c r="G178" s="1129"/>
      <c r="H178" s="1129"/>
      <c r="I178" s="1129"/>
      <c r="J178" s="1129"/>
      <c r="K178" s="1129"/>
      <c r="L178" s="1129"/>
      <c r="M178" s="1129"/>
      <c r="N178" s="1129"/>
      <c r="O178" s="1129"/>
      <c r="P178" s="1129"/>
      <c r="Q178" s="1129"/>
      <c r="R178" s="1129"/>
      <c r="S178" s="1129"/>
      <c r="T178" s="1129"/>
      <c r="U178" s="1129"/>
      <c r="V178" s="1129"/>
      <c r="W178" s="1129"/>
      <c r="X178" s="1129"/>
      <c r="Y178" s="1129"/>
      <c r="Z178" s="1129"/>
      <c r="AA178" s="1129"/>
      <c r="AB178" s="1129"/>
      <c r="AC178" s="1129"/>
      <c r="AD178" s="1129"/>
      <c r="AE178" s="1129"/>
      <c r="AF178" s="1129"/>
      <c r="AG178" s="1129"/>
      <c r="AH178" s="1129"/>
      <c r="AI178" s="1129"/>
      <c r="AJ178" s="1130"/>
      <c r="AK178" s="343"/>
      <c r="AT178" s="71"/>
    </row>
    <row r="179" spans="1:46" s="344" customFormat="1" ht="15" customHeight="1">
      <c r="A179" s="942" t="s">
        <v>308</v>
      </c>
      <c r="B179" s="943"/>
      <c r="C179" s="943"/>
      <c r="D179" s="944"/>
      <c r="E179" s="764"/>
      <c r="F179" s="954" t="s">
        <v>314</v>
      </c>
      <c r="G179" s="954"/>
      <c r="H179" s="954"/>
      <c r="I179" s="954"/>
      <c r="J179" s="954"/>
      <c r="K179" s="954"/>
      <c r="L179" s="954"/>
      <c r="M179" s="954"/>
      <c r="N179" s="954"/>
      <c r="O179" s="954"/>
      <c r="P179" s="954"/>
      <c r="Q179" s="954"/>
      <c r="R179" s="954"/>
      <c r="S179" s="954"/>
      <c r="T179" s="954"/>
      <c r="U179" s="954"/>
      <c r="V179" s="954"/>
      <c r="W179" s="954"/>
      <c r="X179" s="954"/>
      <c r="Y179" s="954"/>
      <c r="Z179" s="954"/>
      <c r="AA179" s="954"/>
      <c r="AB179" s="954"/>
      <c r="AC179" s="954"/>
      <c r="AD179" s="954"/>
      <c r="AE179" s="954"/>
      <c r="AF179" s="954"/>
      <c r="AG179" s="954"/>
      <c r="AH179" s="954"/>
      <c r="AI179" s="954"/>
      <c r="AJ179" s="955"/>
      <c r="AK179" s="343"/>
    </row>
    <row r="180" spans="1:46" s="344" customFormat="1" ht="15" customHeight="1">
      <c r="A180" s="945"/>
      <c r="B180" s="946"/>
      <c r="C180" s="946"/>
      <c r="D180" s="947"/>
      <c r="E180" s="765"/>
      <c r="F180" s="938" t="s">
        <v>315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939"/>
      <c r="AK180" s="343"/>
    </row>
    <row r="181" spans="1:46" s="344" customFormat="1" ht="15" customHeight="1">
      <c r="A181" s="945"/>
      <c r="B181" s="946"/>
      <c r="C181" s="946"/>
      <c r="D181" s="947"/>
      <c r="E181" s="765"/>
      <c r="F181" s="938" t="s">
        <v>316</v>
      </c>
      <c r="G181" s="938"/>
      <c r="H181" s="938"/>
      <c r="I181" s="938"/>
      <c r="J181" s="938"/>
      <c r="K181" s="938"/>
      <c r="L181" s="938"/>
      <c r="M181" s="938"/>
      <c r="N181" s="938"/>
      <c r="O181" s="938"/>
      <c r="P181" s="938"/>
      <c r="Q181" s="938"/>
      <c r="R181" s="938"/>
      <c r="S181" s="938"/>
      <c r="T181" s="938"/>
      <c r="U181" s="938"/>
      <c r="V181" s="938"/>
      <c r="W181" s="938"/>
      <c r="X181" s="938"/>
      <c r="Y181" s="938"/>
      <c r="Z181" s="938"/>
      <c r="AA181" s="938"/>
      <c r="AB181" s="938"/>
      <c r="AC181" s="938"/>
      <c r="AD181" s="938"/>
      <c r="AE181" s="938"/>
      <c r="AF181" s="938"/>
      <c r="AG181" s="938"/>
      <c r="AH181" s="938"/>
      <c r="AI181" s="938"/>
      <c r="AJ181" s="939"/>
      <c r="AK181" s="343"/>
    </row>
    <row r="182" spans="1:46" s="344" customFormat="1" ht="15" customHeight="1">
      <c r="A182" s="948"/>
      <c r="B182" s="949"/>
      <c r="C182" s="949"/>
      <c r="D182" s="950"/>
      <c r="E182" s="766"/>
      <c r="F182" s="1009" t="s">
        <v>317</v>
      </c>
      <c r="G182" s="1009"/>
      <c r="H182" s="1009"/>
      <c r="I182" s="1009"/>
      <c r="J182" s="1009"/>
      <c r="K182" s="1009"/>
      <c r="L182" s="1009"/>
      <c r="M182" s="1009"/>
      <c r="N182" s="1009"/>
      <c r="O182" s="1009"/>
      <c r="P182" s="1009"/>
      <c r="Q182" s="1009"/>
      <c r="R182" s="1009"/>
      <c r="S182" s="1009"/>
      <c r="T182" s="1009"/>
      <c r="U182" s="1009"/>
      <c r="V182" s="1009"/>
      <c r="W182" s="1009"/>
      <c r="X182" s="1009"/>
      <c r="Y182" s="1009"/>
      <c r="Z182" s="1009"/>
      <c r="AA182" s="1009"/>
      <c r="AB182" s="1009"/>
      <c r="AC182" s="1009"/>
      <c r="AD182" s="1009"/>
      <c r="AE182" s="1009"/>
      <c r="AF182" s="1009"/>
      <c r="AG182" s="1009"/>
      <c r="AH182" s="1009"/>
      <c r="AI182" s="1009"/>
      <c r="AJ182" s="1010"/>
      <c r="AK182" s="343"/>
    </row>
    <row r="183" spans="1:46" s="344" customFormat="1" ht="30" customHeight="1">
      <c r="A183" s="942" t="s">
        <v>309</v>
      </c>
      <c r="B183" s="943"/>
      <c r="C183" s="943"/>
      <c r="D183" s="944"/>
      <c r="E183" s="764"/>
      <c r="F183" s="954" t="s">
        <v>343</v>
      </c>
      <c r="G183" s="954"/>
      <c r="H183" s="954"/>
      <c r="I183" s="954"/>
      <c r="J183" s="954"/>
      <c r="K183" s="954"/>
      <c r="L183" s="954"/>
      <c r="M183" s="954"/>
      <c r="N183" s="954"/>
      <c r="O183" s="954"/>
      <c r="P183" s="954"/>
      <c r="Q183" s="954"/>
      <c r="R183" s="954"/>
      <c r="S183" s="954"/>
      <c r="T183" s="954"/>
      <c r="U183" s="954"/>
      <c r="V183" s="954"/>
      <c r="W183" s="954"/>
      <c r="X183" s="954"/>
      <c r="Y183" s="954"/>
      <c r="Z183" s="954"/>
      <c r="AA183" s="954"/>
      <c r="AB183" s="954"/>
      <c r="AC183" s="954"/>
      <c r="AD183" s="954"/>
      <c r="AE183" s="954"/>
      <c r="AF183" s="954"/>
      <c r="AG183" s="954"/>
      <c r="AH183" s="954"/>
      <c r="AI183" s="954"/>
      <c r="AJ183" s="955"/>
      <c r="AK183" s="343"/>
    </row>
    <row r="184" spans="1:46" s="59" customFormat="1" ht="15" customHeight="1">
      <c r="A184" s="945"/>
      <c r="B184" s="946"/>
      <c r="C184" s="946"/>
      <c r="D184" s="947"/>
      <c r="E184" s="765"/>
      <c r="F184" s="938" t="s">
        <v>318</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939"/>
      <c r="AK184" s="343"/>
    </row>
    <row r="185" spans="1:46" s="59" customFormat="1" ht="15" customHeight="1">
      <c r="A185" s="945"/>
      <c r="B185" s="946"/>
      <c r="C185" s="946"/>
      <c r="D185" s="947"/>
      <c r="E185" s="765"/>
      <c r="F185" s="938" t="s">
        <v>319</v>
      </c>
      <c r="G185" s="938"/>
      <c r="H185" s="938"/>
      <c r="I185" s="938"/>
      <c r="J185" s="938"/>
      <c r="K185" s="938"/>
      <c r="L185" s="938"/>
      <c r="M185" s="938"/>
      <c r="N185" s="938"/>
      <c r="O185" s="938"/>
      <c r="P185" s="938"/>
      <c r="Q185" s="938"/>
      <c r="R185" s="938"/>
      <c r="S185" s="938"/>
      <c r="T185" s="938"/>
      <c r="U185" s="938"/>
      <c r="V185" s="938"/>
      <c r="W185" s="938"/>
      <c r="X185" s="938"/>
      <c r="Y185" s="938"/>
      <c r="Z185" s="938"/>
      <c r="AA185" s="938"/>
      <c r="AB185" s="938"/>
      <c r="AC185" s="938"/>
      <c r="AD185" s="938"/>
      <c r="AE185" s="938"/>
      <c r="AF185" s="938"/>
      <c r="AG185" s="938"/>
      <c r="AH185" s="938"/>
      <c r="AI185" s="938"/>
      <c r="AJ185" s="939"/>
      <c r="AK185" s="343"/>
    </row>
    <row r="186" spans="1:46" s="59" customFormat="1" ht="15" customHeight="1">
      <c r="A186" s="948"/>
      <c r="B186" s="949"/>
      <c r="C186" s="949"/>
      <c r="D186" s="950"/>
      <c r="E186" s="766"/>
      <c r="F186" s="1009" t="s">
        <v>320</v>
      </c>
      <c r="G186" s="1009"/>
      <c r="H186" s="1009"/>
      <c r="I186" s="1009"/>
      <c r="J186" s="1009"/>
      <c r="K186" s="1009"/>
      <c r="L186" s="1009"/>
      <c r="M186" s="1009"/>
      <c r="N186" s="1009"/>
      <c r="O186" s="1009"/>
      <c r="P186" s="1009"/>
      <c r="Q186" s="1009"/>
      <c r="R186" s="1009"/>
      <c r="S186" s="1009"/>
      <c r="T186" s="1009"/>
      <c r="U186" s="1009"/>
      <c r="V186" s="1009"/>
      <c r="W186" s="1009"/>
      <c r="X186" s="1009"/>
      <c r="Y186" s="1009"/>
      <c r="Z186" s="1009"/>
      <c r="AA186" s="1009"/>
      <c r="AB186" s="1009"/>
      <c r="AC186" s="1009"/>
      <c r="AD186" s="1009"/>
      <c r="AE186" s="1009"/>
      <c r="AF186" s="1009"/>
      <c r="AG186" s="1009"/>
      <c r="AH186" s="1009"/>
      <c r="AI186" s="1009"/>
      <c r="AJ186" s="1010"/>
      <c r="AK186" s="343"/>
    </row>
    <row r="187" spans="1:46" s="59" customFormat="1" ht="15" customHeight="1">
      <c r="A187" s="942" t="s">
        <v>310</v>
      </c>
      <c r="B187" s="943"/>
      <c r="C187" s="943"/>
      <c r="D187" s="944"/>
      <c r="E187" s="764"/>
      <c r="F187" s="954" t="s">
        <v>321</v>
      </c>
      <c r="G187" s="954"/>
      <c r="H187" s="954"/>
      <c r="I187" s="954"/>
      <c r="J187" s="954"/>
      <c r="K187" s="954"/>
      <c r="L187" s="954"/>
      <c r="M187" s="954"/>
      <c r="N187" s="954"/>
      <c r="O187" s="954"/>
      <c r="P187" s="954"/>
      <c r="Q187" s="954"/>
      <c r="R187" s="954"/>
      <c r="S187" s="954"/>
      <c r="T187" s="954"/>
      <c r="U187" s="954"/>
      <c r="V187" s="954"/>
      <c r="W187" s="954"/>
      <c r="X187" s="954"/>
      <c r="Y187" s="954"/>
      <c r="Z187" s="954"/>
      <c r="AA187" s="954"/>
      <c r="AB187" s="954"/>
      <c r="AC187" s="954"/>
      <c r="AD187" s="954"/>
      <c r="AE187" s="954"/>
      <c r="AF187" s="954"/>
      <c r="AG187" s="954"/>
      <c r="AH187" s="954"/>
      <c r="AI187" s="954"/>
      <c r="AJ187" s="955"/>
      <c r="AK187" s="343"/>
    </row>
    <row r="188" spans="1:46" s="59" customFormat="1" ht="30" customHeight="1">
      <c r="A188" s="945"/>
      <c r="B188" s="946"/>
      <c r="C188" s="946"/>
      <c r="D188" s="947"/>
      <c r="E188" s="765"/>
      <c r="F188" s="938" t="s">
        <v>322</v>
      </c>
      <c r="G188" s="938"/>
      <c r="H188" s="938"/>
      <c r="I188" s="938"/>
      <c r="J188" s="938"/>
      <c r="K188" s="938"/>
      <c r="L188" s="938"/>
      <c r="M188" s="938"/>
      <c r="N188" s="938"/>
      <c r="O188" s="938"/>
      <c r="P188" s="938"/>
      <c r="Q188" s="938"/>
      <c r="R188" s="938"/>
      <c r="S188" s="938"/>
      <c r="T188" s="938"/>
      <c r="U188" s="938"/>
      <c r="V188" s="938"/>
      <c r="W188" s="938"/>
      <c r="X188" s="938"/>
      <c r="Y188" s="938"/>
      <c r="Z188" s="938"/>
      <c r="AA188" s="938"/>
      <c r="AB188" s="938"/>
      <c r="AC188" s="938"/>
      <c r="AD188" s="938"/>
      <c r="AE188" s="938"/>
      <c r="AF188" s="938"/>
      <c r="AG188" s="938"/>
      <c r="AH188" s="938"/>
      <c r="AI188" s="938"/>
      <c r="AJ188" s="939"/>
      <c r="AK188" s="343"/>
    </row>
    <row r="189" spans="1:46" s="59" customFormat="1" ht="15" customHeight="1">
      <c r="A189" s="945"/>
      <c r="B189" s="946"/>
      <c r="C189" s="946"/>
      <c r="D189" s="947"/>
      <c r="E189" s="765"/>
      <c r="F189" s="938" t="s">
        <v>323</v>
      </c>
      <c r="G189" s="938"/>
      <c r="H189" s="938"/>
      <c r="I189" s="938"/>
      <c r="J189" s="938"/>
      <c r="K189" s="938"/>
      <c r="L189" s="938"/>
      <c r="M189" s="938"/>
      <c r="N189" s="938"/>
      <c r="O189" s="938"/>
      <c r="P189" s="938"/>
      <c r="Q189" s="938"/>
      <c r="R189" s="938"/>
      <c r="S189" s="938"/>
      <c r="T189" s="938"/>
      <c r="U189" s="938"/>
      <c r="V189" s="938"/>
      <c r="W189" s="938"/>
      <c r="X189" s="938"/>
      <c r="Y189" s="938"/>
      <c r="Z189" s="938"/>
      <c r="AA189" s="938"/>
      <c r="AB189" s="938"/>
      <c r="AC189" s="938"/>
      <c r="AD189" s="938"/>
      <c r="AE189" s="938"/>
      <c r="AF189" s="938"/>
      <c r="AG189" s="938"/>
      <c r="AH189" s="938"/>
      <c r="AI189" s="938"/>
      <c r="AJ189" s="939"/>
      <c r="AK189" s="343"/>
    </row>
    <row r="190" spans="1:46" s="59" customFormat="1" ht="15" customHeight="1">
      <c r="A190" s="945"/>
      <c r="B190" s="946"/>
      <c r="C190" s="946"/>
      <c r="D190" s="947"/>
      <c r="E190" s="765"/>
      <c r="F190" s="938" t="s">
        <v>324</v>
      </c>
      <c r="G190" s="938"/>
      <c r="H190" s="938"/>
      <c r="I190" s="938"/>
      <c r="J190" s="938"/>
      <c r="K190" s="938"/>
      <c r="L190" s="938"/>
      <c r="M190" s="938"/>
      <c r="N190" s="938"/>
      <c r="O190" s="938"/>
      <c r="P190" s="938"/>
      <c r="Q190" s="938"/>
      <c r="R190" s="938"/>
      <c r="S190" s="938"/>
      <c r="T190" s="938"/>
      <c r="U190" s="938"/>
      <c r="V190" s="938"/>
      <c r="W190" s="938"/>
      <c r="X190" s="938"/>
      <c r="Y190" s="938"/>
      <c r="Z190" s="938"/>
      <c r="AA190" s="938"/>
      <c r="AB190" s="938"/>
      <c r="AC190" s="938"/>
      <c r="AD190" s="938"/>
      <c r="AE190" s="938"/>
      <c r="AF190" s="938"/>
      <c r="AG190" s="938"/>
      <c r="AH190" s="938"/>
      <c r="AI190" s="938"/>
      <c r="AJ190" s="939"/>
      <c r="AK190" s="343"/>
    </row>
    <row r="191" spans="1:46" s="59" customFormat="1" ht="15" customHeight="1">
      <c r="A191" s="948"/>
      <c r="B191" s="949"/>
      <c r="C191" s="949"/>
      <c r="D191" s="950"/>
      <c r="E191" s="766"/>
      <c r="F191" s="1009" t="s">
        <v>337</v>
      </c>
      <c r="G191" s="1009"/>
      <c r="H191" s="1009"/>
      <c r="I191" s="1009"/>
      <c r="J191" s="1009"/>
      <c r="K191" s="1009"/>
      <c r="L191" s="1009"/>
      <c r="M191" s="1009"/>
      <c r="N191" s="1009"/>
      <c r="O191" s="1009"/>
      <c r="P191" s="1009"/>
      <c r="Q191" s="1009"/>
      <c r="R191" s="1009"/>
      <c r="S191" s="1009"/>
      <c r="T191" s="1009"/>
      <c r="U191" s="1009"/>
      <c r="V191" s="1009"/>
      <c r="W191" s="1009"/>
      <c r="X191" s="1009"/>
      <c r="Y191" s="1009"/>
      <c r="Z191" s="1009"/>
      <c r="AA191" s="1009"/>
      <c r="AB191" s="1009"/>
      <c r="AC191" s="1009"/>
      <c r="AD191" s="1009"/>
      <c r="AE191" s="1009"/>
      <c r="AF191" s="1009"/>
      <c r="AG191" s="1009"/>
      <c r="AH191" s="1009"/>
      <c r="AI191" s="1009"/>
      <c r="AJ191" s="1010"/>
      <c r="AK191" s="343"/>
    </row>
    <row r="192" spans="1:46" s="59" customFormat="1" ht="30" customHeight="1">
      <c r="A192" s="942" t="s">
        <v>311</v>
      </c>
      <c r="B192" s="943"/>
      <c r="C192" s="943"/>
      <c r="D192" s="944"/>
      <c r="E192" s="764"/>
      <c r="F192" s="954" t="s">
        <v>325</v>
      </c>
      <c r="G192" s="954"/>
      <c r="H192" s="954"/>
      <c r="I192" s="954"/>
      <c r="J192" s="954"/>
      <c r="K192" s="954"/>
      <c r="L192" s="954"/>
      <c r="M192" s="954"/>
      <c r="N192" s="954"/>
      <c r="O192" s="954"/>
      <c r="P192" s="954"/>
      <c r="Q192" s="954"/>
      <c r="R192" s="954"/>
      <c r="S192" s="954"/>
      <c r="T192" s="954"/>
      <c r="U192" s="954"/>
      <c r="V192" s="954"/>
      <c r="W192" s="954"/>
      <c r="X192" s="954"/>
      <c r="Y192" s="954"/>
      <c r="Z192" s="954"/>
      <c r="AA192" s="954"/>
      <c r="AB192" s="954"/>
      <c r="AC192" s="954"/>
      <c r="AD192" s="954"/>
      <c r="AE192" s="954"/>
      <c r="AF192" s="954"/>
      <c r="AG192" s="954"/>
      <c r="AH192" s="954"/>
      <c r="AI192" s="954"/>
      <c r="AJ192" s="955"/>
      <c r="AK192" s="343"/>
    </row>
    <row r="193" spans="1:52" s="59" customFormat="1" ht="15" customHeight="1">
      <c r="A193" s="945"/>
      <c r="B193" s="946"/>
      <c r="C193" s="946"/>
      <c r="D193" s="947"/>
      <c r="E193" s="765"/>
      <c r="F193" s="938" t="s">
        <v>326</v>
      </c>
      <c r="G193" s="938"/>
      <c r="H193" s="938"/>
      <c r="I193" s="938"/>
      <c r="J193" s="938"/>
      <c r="K193" s="938"/>
      <c r="L193" s="938"/>
      <c r="M193" s="938"/>
      <c r="N193" s="938"/>
      <c r="O193" s="938"/>
      <c r="P193" s="938"/>
      <c r="Q193" s="938"/>
      <c r="R193" s="938"/>
      <c r="S193" s="938"/>
      <c r="T193" s="938"/>
      <c r="U193" s="938"/>
      <c r="V193" s="938"/>
      <c r="W193" s="938"/>
      <c r="X193" s="938"/>
      <c r="Y193" s="938"/>
      <c r="Z193" s="938"/>
      <c r="AA193" s="938"/>
      <c r="AB193" s="938"/>
      <c r="AC193" s="938"/>
      <c r="AD193" s="938"/>
      <c r="AE193" s="938"/>
      <c r="AF193" s="938"/>
      <c r="AG193" s="938"/>
      <c r="AH193" s="938"/>
      <c r="AI193" s="938"/>
      <c r="AJ193" s="939"/>
      <c r="AK193" s="343"/>
    </row>
    <row r="194" spans="1:52" s="59" customFormat="1" ht="15" customHeight="1">
      <c r="A194" s="945"/>
      <c r="B194" s="946"/>
      <c r="C194" s="946"/>
      <c r="D194" s="947"/>
      <c r="E194" s="765"/>
      <c r="F194" s="938" t="s">
        <v>327</v>
      </c>
      <c r="G194" s="938"/>
      <c r="H194" s="938"/>
      <c r="I194" s="938"/>
      <c r="J194" s="938"/>
      <c r="K194" s="938"/>
      <c r="L194" s="938"/>
      <c r="M194" s="938"/>
      <c r="N194" s="938"/>
      <c r="O194" s="938"/>
      <c r="P194" s="938"/>
      <c r="Q194" s="938"/>
      <c r="R194" s="938"/>
      <c r="S194" s="938"/>
      <c r="T194" s="938"/>
      <c r="U194" s="938"/>
      <c r="V194" s="938"/>
      <c r="W194" s="938"/>
      <c r="X194" s="938"/>
      <c r="Y194" s="938"/>
      <c r="Z194" s="938"/>
      <c r="AA194" s="938"/>
      <c r="AB194" s="938"/>
      <c r="AC194" s="938"/>
      <c r="AD194" s="938"/>
      <c r="AE194" s="938"/>
      <c r="AF194" s="938"/>
      <c r="AG194" s="938"/>
      <c r="AH194" s="938"/>
      <c r="AI194" s="938"/>
      <c r="AJ194" s="939"/>
      <c r="AK194" s="343"/>
    </row>
    <row r="195" spans="1:52" s="59" customFormat="1" ht="15" customHeight="1">
      <c r="A195" s="948"/>
      <c r="B195" s="949"/>
      <c r="C195" s="949"/>
      <c r="D195" s="950"/>
      <c r="E195" s="766"/>
      <c r="F195" s="1009" t="s">
        <v>328</v>
      </c>
      <c r="G195" s="1009"/>
      <c r="H195" s="1009"/>
      <c r="I195" s="1009"/>
      <c r="J195" s="1009"/>
      <c r="K195" s="1009"/>
      <c r="L195" s="1009"/>
      <c r="M195" s="1009"/>
      <c r="N195" s="1009"/>
      <c r="O195" s="1009"/>
      <c r="P195" s="1009"/>
      <c r="Q195" s="1009"/>
      <c r="R195" s="1009"/>
      <c r="S195" s="1009"/>
      <c r="T195" s="1009"/>
      <c r="U195" s="1009"/>
      <c r="V195" s="1009"/>
      <c r="W195" s="1009"/>
      <c r="X195" s="1009"/>
      <c r="Y195" s="1009"/>
      <c r="Z195" s="1009"/>
      <c r="AA195" s="1009"/>
      <c r="AB195" s="1009"/>
      <c r="AC195" s="1009"/>
      <c r="AD195" s="1009"/>
      <c r="AE195" s="1009"/>
      <c r="AF195" s="1009"/>
      <c r="AG195" s="1009"/>
      <c r="AH195" s="1009"/>
      <c r="AI195" s="1009"/>
      <c r="AJ195" s="1010"/>
      <c r="AK195" s="343"/>
    </row>
    <row r="196" spans="1:52" s="59" customFormat="1" ht="15" customHeight="1">
      <c r="A196" s="942" t="s">
        <v>313</v>
      </c>
      <c r="B196" s="943"/>
      <c r="C196" s="943"/>
      <c r="D196" s="944"/>
      <c r="E196" s="764"/>
      <c r="F196" s="954" t="s">
        <v>329</v>
      </c>
      <c r="G196" s="954"/>
      <c r="H196" s="954"/>
      <c r="I196" s="954"/>
      <c r="J196" s="954"/>
      <c r="K196" s="954"/>
      <c r="L196" s="954"/>
      <c r="M196" s="954"/>
      <c r="N196" s="954"/>
      <c r="O196" s="954"/>
      <c r="P196" s="954"/>
      <c r="Q196" s="954"/>
      <c r="R196" s="954"/>
      <c r="S196" s="954"/>
      <c r="T196" s="954"/>
      <c r="U196" s="954"/>
      <c r="V196" s="954"/>
      <c r="W196" s="954"/>
      <c r="X196" s="954"/>
      <c r="Y196" s="954"/>
      <c r="Z196" s="954"/>
      <c r="AA196" s="954"/>
      <c r="AB196" s="954"/>
      <c r="AC196" s="954"/>
      <c r="AD196" s="954"/>
      <c r="AE196" s="954"/>
      <c r="AF196" s="954"/>
      <c r="AG196" s="954"/>
      <c r="AH196" s="954"/>
      <c r="AI196" s="954"/>
      <c r="AJ196" s="955"/>
      <c r="AK196" s="52"/>
    </row>
    <row r="197" spans="1:52" s="59" customFormat="1" ht="30" customHeight="1">
      <c r="A197" s="945"/>
      <c r="B197" s="946"/>
      <c r="C197" s="946"/>
      <c r="D197" s="947"/>
      <c r="E197" s="765"/>
      <c r="F197" s="938" t="s">
        <v>330</v>
      </c>
      <c r="G197" s="938"/>
      <c r="H197" s="938"/>
      <c r="I197" s="938"/>
      <c r="J197" s="938"/>
      <c r="K197" s="938"/>
      <c r="L197" s="938"/>
      <c r="M197" s="938"/>
      <c r="N197" s="938"/>
      <c r="O197" s="938"/>
      <c r="P197" s="938"/>
      <c r="Q197" s="938"/>
      <c r="R197" s="938"/>
      <c r="S197" s="938"/>
      <c r="T197" s="938"/>
      <c r="U197" s="938"/>
      <c r="V197" s="938"/>
      <c r="W197" s="938"/>
      <c r="X197" s="938"/>
      <c r="Y197" s="938"/>
      <c r="Z197" s="938"/>
      <c r="AA197" s="938"/>
      <c r="AB197" s="938"/>
      <c r="AC197" s="938"/>
      <c r="AD197" s="938"/>
      <c r="AE197" s="938"/>
      <c r="AF197" s="938"/>
      <c r="AG197" s="938"/>
      <c r="AH197" s="938"/>
      <c r="AI197" s="938"/>
      <c r="AJ197" s="939"/>
    </row>
    <row r="198" spans="1:52" s="59" customFormat="1" ht="15" customHeight="1">
      <c r="A198" s="945"/>
      <c r="B198" s="946"/>
      <c r="C198" s="946"/>
      <c r="D198" s="947"/>
      <c r="E198" s="765"/>
      <c r="F198" s="938" t="s">
        <v>331</v>
      </c>
      <c r="G198" s="938"/>
      <c r="H198" s="938"/>
      <c r="I198" s="938"/>
      <c r="J198" s="938"/>
      <c r="K198" s="938"/>
      <c r="L198" s="938"/>
      <c r="M198" s="938"/>
      <c r="N198" s="938"/>
      <c r="O198" s="938"/>
      <c r="P198" s="938"/>
      <c r="Q198" s="938"/>
      <c r="R198" s="938"/>
      <c r="S198" s="938"/>
      <c r="T198" s="938"/>
      <c r="U198" s="938"/>
      <c r="V198" s="938"/>
      <c r="W198" s="938"/>
      <c r="X198" s="938"/>
      <c r="Y198" s="938"/>
      <c r="Z198" s="938"/>
      <c r="AA198" s="938"/>
      <c r="AB198" s="938"/>
      <c r="AC198" s="938"/>
      <c r="AD198" s="938"/>
      <c r="AE198" s="938"/>
      <c r="AF198" s="938"/>
      <c r="AG198" s="938"/>
      <c r="AH198" s="938"/>
      <c r="AI198" s="938"/>
      <c r="AJ198" s="939"/>
    </row>
    <row r="199" spans="1:52" s="59" customFormat="1" ht="15" customHeight="1">
      <c r="A199" s="948"/>
      <c r="B199" s="949"/>
      <c r="C199" s="949"/>
      <c r="D199" s="950"/>
      <c r="E199" s="766"/>
      <c r="F199" s="1009" t="s">
        <v>332</v>
      </c>
      <c r="G199" s="1009"/>
      <c r="H199" s="1009"/>
      <c r="I199" s="1009"/>
      <c r="J199" s="1009"/>
      <c r="K199" s="1009"/>
      <c r="L199" s="1009"/>
      <c r="M199" s="1009"/>
      <c r="N199" s="1009"/>
      <c r="O199" s="1009"/>
      <c r="P199" s="1009"/>
      <c r="Q199" s="1009"/>
      <c r="R199" s="1009"/>
      <c r="S199" s="1009"/>
      <c r="T199" s="1009"/>
      <c r="U199" s="1009"/>
      <c r="V199" s="1009"/>
      <c r="W199" s="1009"/>
      <c r="X199" s="1009"/>
      <c r="Y199" s="1009"/>
      <c r="Z199" s="1009"/>
      <c r="AA199" s="1009"/>
      <c r="AB199" s="1009"/>
      <c r="AC199" s="1009"/>
      <c r="AD199" s="1009"/>
      <c r="AE199" s="1009"/>
      <c r="AF199" s="1009"/>
      <c r="AG199" s="1009"/>
      <c r="AH199" s="1009"/>
      <c r="AI199" s="1009"/>
      <c r="AJ199" s="1010"/>
    </row>
    <row r="200" spans="1:52" s="59" customFormat="1" ht="30" customHeight="1">
      <c r="A200" s="942" t="s">
        <v>312</v>
      </c>
      <c r="B200" s="943"/>
      <c r="C200" s="943"/>
      <c r="D200" s="944"/>
      <c r="E200" s="764"/>
      <c r="F200" s="954" t="s">
        <v>333</v>
      </c>
      <c r="G200" s="954"/>
      <c r="H200" s="954"/>
      <c r="I200" s="954"/>
      <c r="J200" s="954"/>
      <c r="K200" s="954"/>
      <c r="L200" s="954"/>
      <c r="M200" s="954"/>
      <c r="N200" s="954"/>
      <c r="O200" s="954"/>
      <c r="P200" s="954"/>
      <c r="Q200" s="954"/>
      <c r="R200" s="954"/>
      <c r="S200" s="954"/>
      <c r="T200" s="954"/>
      <c r="U200" s="954"/>
      <c r="V200" s="954"/>
      <c r="W200" s="954"/>
      <c r="X200" s="954"/>
      <c r="Y200" s="954"/>
      <c r="Z200" s="954"/>
      <c r="AA200" s="954"/>
      <c r="AB200" s="954"/>
      <c r="AC200" s="954"/>
      <c r="AD200" s="954"/>
      <c r="AE200" s="954"/>
      <c r="AF200" s="954"/>
      <c r="AG200" s="954"/>
      <c r="AH200" s="954"/>
      <c r="AI200" s="954"/>
      <c r="AJ200" s="955"/>
      <c r="AK200" s="336"/>
    </row>
    <row r="201" spans="1:52" s="59" customFormat="1" ht="15" customHeight="1">
      <c r="A201" s="945"/>
      <c r="B201" s="946"/>
      <c r="C201" s="946"/>
      <c r="D201" s="947"/>
      <c r="E201" s="765"/>
      <c r="F201" s="938" t="s">
        <v>334</v>
      </c>
      <c r="G201" s="938"/>
      <c r="H201" s="938"/>
      <c r="I201" s="938"/>
      <c r="J201" s="938"/>
      <c r="K201" s="938"/>
      <c r="L201" s="938"/>
      <c r="M201" s="938"/>
      <c r="N201" s="938"/>
      <c r="O201" s="938"/>
      <c r="P201" s="938"/>
      <c r="Q201" s="938"/>
      <c r="R201" s="938"/>
      <c r="S201" s="938"/>
      <c r="T201" s="938"/>
      <c r="U201" s="938"/>
      <c r="V201" s="938"/>
      <c r="W201" s="938"/>
      <c r="X201" s="938"/>
      <c r="Y201" s="938"/>
      <c r="Z201" s="938"/>
      <c r="AA201" s="938"/>
      <c r="AB201" s="938"/>
      <c r="AC201" s="938"/>
      <c r="AD201" s="938"/>
      <c r="AE201" s="938"/>
      <c r="AF201" s="938"/>
      <c r="AG201" s="938"/>
      <c r="AH201" s="938"/>
      <c r="AI201" s="938"/>
      <c r="AJ201" s="939"/>
      <c r="AK201" s="343"/>
    </row>
    <row r="202" spans="1:52" s="59" customFormat="1" ht="15" customHeight="1">
      <c r="A202" s="945"/>
      <c r="B202" s="946"/>
      <c r="C202" s="946"/>
      <c r="D202" s="947"/>
      <c r="E202" s="765"/>
      <c r="F202" s="938" t="s">
        <v>335</v>
      </c>
      <c r="G202" s="938"/>
      <c r="H202" s="938"/>
      <c r="I202" s="938"/>
      <c r="J202" s="938"/>
      <c r="K202" s="938"/>
      <c r="L202" s="938"/>
      <c r="M202" s="938"/>
      <c r="N202" s="938"/>
      <c r="O202" s="938"/>
      <c r="P202" s="938"/>
      <c r="Q202" s="938"/>
      <c r="R202" s="938"/>
      <c r="S202" s="938"/>
      <c r="T202" s="938"/>
      <c r="U202" s="938"/>
      <c r="V202" s="938"/>
      <c r="W202" s="938"/>
      <c r="X202" s="938"/>
      <c r="Y202" s="938"/>
      <c r="Z202" s="938"/>
      <c r="AA202" s="938"/>
      <c r="AB202" s="938"/>
      <c r="AC202" s="938"/>
      <c r="AD202" s="938"/>
      <c r="AE202" s="938"/>
      <c r="AF202" s="938"/>
      <c r="AG202" s="938"/>
      <c r="AH202" s="938"/>
      <c r="AI202" s="938"/>
      <c r="AJ202" s="939"/>
      <c r="AK202" s="343"/>
    </row>
    <row r="203" spans="1:52" s="59" customFormat="1" ht="15" customHeight="1" thickBot="1">
      <c r="A203" s="951"/>
      <c r="B203" s="952"/>
      <c r="C203" s="952"/>
      <c r="D203" s="953"/>
      <c r="E203" s="767"/>
      <c r="F203" s="940" t="s">
        <v>336</v>
      </c>
      <c r="G203" s="940"/>
      <c r="H203" s="940"/>
      <c r="I203" s="940"/>
      <c r="J203" s="940"/>
      <c r="K203" s="940"/>
      <c r="L203" s="940"/>
      <c r="M203" s="940"/>
      <c r="N203" s="940"/>
      <c r="O203" s="940"/>
      <c r="P203" s="940"/>
      <c r="Q203" s="940"/>
      <c r="R203" s="940"/>
      <c r="S203" s="940"/>
      <c r="T203" s="940"/>
      <c r="U203" s="940"/>
      <c r="V203" s="940"/>
      <c r="W203" s="940"/>
      <c r="X203" s="940"/>
      <c r="Y203" s="940"/>
      <c r="Z203" s="940"/>
      <c r="AA203" s="940"/>
      <c r="AB203" s="940"/>
      <c r="AC203" s="940"/>
      <c r="AD203" s="940"/>
      <c r="AE203" s="940"/>
      <c r="AF203" s="940"/>
      <c r="AG203" s="940"/>
      <c r="AH203" s="940"/>
      <c r="AI203" s="940"/>
      <c r="AJ203" s="941"/>
      <c r="AK203" s="52"/>
    </row>
    <row r="204" spans="1:52" s="734" customFormat="1" ht="15" customHeight="1" thickBot="1">
      <c r="A204" s="977" t="s">
        <v>436</v>
      </c>
      <c r="B204" s="978"/>
      <c r="C204" s="978"/>
      <c r="D204" s="978"/>
      <c r="E204" s="978"/>
      <c r="F204" s="978"/>
      <c r="G204" s="978"/>
      <c r="H204" s="978"/>
      <c r="I204" s="978"/>
      <c r="J204" s="978"/>
      <c r="K204" s="978"/>
      <c r="L204" s="978"/>
      <c r="M204" s="978"/>
      <c r="N204" s="978"/>
      <c r="O204" s="978"/>
      <c r="P204" s="978"/>
      <c r="Q204" s="978"/>
      <c r="R204" s="978"/>
      <c r="S204" s="978"/>
      <c r="T204" s="978"/>
      <c r="U204" s="978"/>
      <c r="V204" s="978"/>
      <c r="W204" s="978"/>
      <c r="X204" s="978"/>
      <c r="Y204" s="978"/>
      <c r="Z204" s="978"/>
      <c r="AA204" s="978"/>
      <c r="AB204" s="978"/>
      <c r="AC204" s="978"/>
      <c r="AD204" s="978"/>
      <c r="AE204" s="978"/>
      <c r="AF204" s="979"/>
      <c r="AG204" s="749"/>
      <c r="AH204" s="750" t="s">
        <v>97</v>
      </c>
      <c r="AI204" s="749"/>
      <c r="AJ204" s="751"/>
      <c r="AK204" s="682"/>
      <c r="AM204" s="675"/>
      <c r="AN204" s="675"/>
      <c r="AO204" s="675"/>
      <c r="AP204" s="675"/>
      <c r="AQ204" s="675"/>
      <c r="AR204" s="675"/>
      <c r="AS204" s="675"/>
      <c r="AT204" s="727"/>
      <c r="AU204" s="675"/>
      <c r="AV204" s="675"/>
      <c r="AW204" s="675"/>
      <c r="AX204" s="675"/>
      <c r="AY204" s="675"/>
      <c r="AZ204" s="675"/>
    </row>
    <row r="205" spans="1:52" s="59" customFormat="1" ht="30" customHeight="1" thickBot="1">
      <c r="A205" s="1170" t="s">
        <v>342</v>
      </c>
      <c r="B205" s="1171"/>
      <c r="C205" s="1171"/>
      <c r="D205" s="1171"/>
      <c r="E205" s="1171"/>
      <c r="F205" s="1171"/>
      <c r="G205" s="1171"/>
      <c r="H205" s="1171"/>
      <c r="I205" s="1171"/>
      <c r="J205" s="1171"/>
      <c r="K205" s="1171"/>
      <c r="L205" s="1171"/>
      <c r="M205" s="1171"/>
      <c r="N205" s="1172"/>
      <c r="O205" s="1150"/>
      <c r="P205" s="1150"/>
      <c r="Q205" s="1151" t="s">
        <v>290</v>
      </c>
      <c r="R205" s="1151"/>
      <c r="S205" s="1176"/>
      <c r="T205" s="1177"/>
      <c r="U205" s="1177"/>
      <c r="V205" s="1177"/>
      <c r="W205" s="1177"/>
      <c r="X205" s="1177"/>
      <c r="Y205" s="1177"/>
      <c r="Z205" s="1177"/>
      <c r="AA205" s="1177"/>
      <c r="AB205" s="1177"/>
      <c r="AC205" s="1177"/>
      <c r="AD205" s="1177"/>
      <c r="AE205" s="1177"/>
      <c r="AF205" s="1177"/>
      <c r="AG205" s="1177"/>
      <c r="AH205" s="1177"/>
      <c r="AI205" s="1177"/>
      <c r="AJ205" s="1178"/>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995" t="s">
        <v>23</v>
      </c>
      <c r="B210" s="996"/>
      <c r="C210" s="996"/>
      <c r="D210" s="997"/>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998"/>
      <c r="B211" s="999"/>
      <c r="C211" s="999"/>
      <c r="D211" s="1000"/>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001" t="s">
        <v>24</v>
      </c>
      <c r="B212" s="1002"/>
      <c r="C212" s="1002"/>
      <c r="D212" s="1003"/>
      <c r="E212" s="354"/>
      <c r="F212" s="938" t="s">
        <v>25</v>
      </c>
      <c r="G212" s="938"/>
      <c r="H212" s="938"/>
      <c r="I212" s="938"/>
      <c r="J212" s="938"/>
      <c r="K212" s="938"/>
      <c r="L212" s="938"/>
      <c r="M212" s="938"/>
      <c r="N212" s="938"/>
      <c r="O212" s="938"/>
      <c r="P212" s="938"/>
      <c r="Q212" s="938"/>
      <c r="R212" s="938"/>
      <c r="S212" s="938"/>
      <c r="T212" s="938"/>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004"/>
      <c r="B213" s="1005"/>
      <c r="C213" s="1005"/>
      <c r="D213" s="1006"/>
      <c r="E213" s="359"/>
      <c r="F213" s="360" t="s">
        <v>47</v>
      </c>
      <c r="G213" s="360"/>
      <c r="H213" s="1149"/>
      <c r="I213" s="1149"/>
      <c r="J213" s="1149"/>
      <c r="K213" s="1149"/>
      <c r="L213" s="1149"/>
      <c r="M213" s="1149"/>
      <c r="N213" s="1149"/>
      <c r="O213" s="1149"/>
      <c r="P213" s="1149"/>
      <c r="Q213" s="1149"/>
      <c r="R213" s="1149"/>
      <c r="S213" s="1149"/>
      <c r="T213" s="1149"/>
      <c r="U213" s="1149"/>
      <c r="V213" s="1149"/>
      <c r="W213" s="1149"/>
      <c r="X213" s="1149"/>
      <c r="Y213" s="361" t="s">
        <v>48</v>
      </c>
      <c r="Z213" s="362" t="s">
        <v>208</v>
      </c>
      <c r="AA213" s="363"/>
      <c r="AB213" s="363" t="s">
        <v>210</v>
      </c>
      <c r="AC213" s="363"/>
      <c r="AD213" s="362"/>
      <c r="AE213" s="362"/>
      <c r="AF213" s="362"/>
      <c r="AG213" s="362"/>
      <c r="AH213" s="364"/>
      <c r="AI213" s="364"/>
      <c r="AJ213" s="365"/>
      <c r="AK213" s="52"/>
    </row>
    <row r="214" spans="1:52" s="734" customFormat="1" ht="15" customHeight="1">
      <c r="A214" s="977" t="s">
        <v>436</v>
      </c>
      <c r="B214" s="978"/>
      <c r="C214" s="978"/>
      <c r="D214" s="978"/>
      <c r="E214" s="978"/>
      <c r="F214" s="978"/>
      <c r="G214" s="978"/>
      <c r="H214" s="978"/>
      <c r="I214" s="978"/>
      <c r="J214" s="978"/>
      <c r="K214" s="978"/>
      <c r="L214" s="978"/>
      <c r="M214" s="978"/>
      <c r="N214" s="978"/>
      <c r="O214" s="978"/>
      <c r="P214" s="978"/>
      <c r="Q214" s="978"/>
      <c r="R214" s="978"/>
      <c r="S214" s="978"/>
      <c r="T214" s="978"/>
      <c r="U214" s="978"/>
      <c r="V214" s="978"/>
      <c r="W214" s="978"/>
      <c r="X214" s="978"/>
      <c r="Y214" s="978"/>
      <c r="Z214" s="978"/>
      <c r="AA214" s="978"/>
      <c r="AB214" s="978"/>
      <c r="AC214" s="978"/>
      <c r="AD214" s="978"/>
      <c r="AE214" s="978"/>
      <c r="AF214" s="979"/>
      <c r="AG214" s="736"/>
      <c r="AH214" s="737" t="s">
        <v>97</v>
      </c>
      <c r="AI214" s="736"/>
      <c r="AJ214" s="738"/>
      <c r="AK214" s="682"/>
      <c r="AM214" s="675"/>
      <c r="AN214" s="675"/>
      <c r="AO214" s="675"/>
      <c r="AP214" s="675"/>
      <c r="AQ214" s="675"/>
      <c r="AR214" s="675"/>
      <c r="AS214" s="675"/>
      <c r="AT214" s="727"/>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173" t="s">
        <v>77</v>
      </c>
      <c r="C218" s="1174"/>
      <c r="D218" s="1174"/>
      <c r="E218" s="1174"/>
      <c r="F218" s="1174"/>
      <c r="G218" s="1174"/>
      <c r="H218" s="1174"/>
      <c r="I218" s="1174"/>
      <c r="J218" s="1174"/>
      <c r="K218" s="1174"/>
      <c r="L218" s="1174"/>
      <c r="M218" s="1174"/>
      <c r="N218" s="1174"/>
      <c r="O218" s="1174"/>
      <c r="P218" s="1174"/>
      <c r="Q218" s="1174"/>
      <c r="R218" s="1174"/>
      <c r="S218" s="1174"/>
      <c r="T218" s="1174"/>
      <c r="U218" s="1174"/>
      <c r="V218" s="1174"/>
      <c r="W218" s="1174"/>
      <c r="X218" s="1174"/>
      <c r="Y218" s="1175"/>
      <c r="Z218" s="1152" t="s">
        <v>53</v>
      </c>
      <c r="AA218" s="1153"/>
      <c r="AB218" s="1153"/>
      <c r="AC218" s="1153"/>
      <c r="AD218" s="1153"/>
      <c r="AE218" s="1153"/>
      <c r="AF218" s="1153"/>
      <c r="AG218" s="1153"/>
      <c r="AH218" s="1153"/>
      <c r="AI218" s="1153"/>
      <c r="AJ218" s="1154"/>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158" t="s">
        <v>55</v>
      </c>
      <c r="AA219" s="1159"/>
      <c r="AB219" s="1159"/>
      <c r="AC219" s="1159"/>
      <c r="AD219" s="1159"/>
      <c r="AE219" s="1159"/>
      <c r="AF219" s="1159"/>
      <c r="AG219" s="1159"/>
      <c r="AH219" s="1159"/>
      <c r="AI219" s="1159"/>
      <c r="AJ219" s="1160"/>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155" t="s">
        <v>56</v>
      </c>
      <c r="AA220" s="1156"/>
      <c r="AB220" s="1156"/>
      <c r="AC220" s="1156"/>
      <c r="AD220" s="1156"/>
      <c r="AE220" s="1156"/>
      <c r="AF220" s="1156"/>
      <c r="AG220" s="1156"/>
      <c r="AH220" s="1156"/>
      <c r="AI220" s="1156"/>
      <c r="AJ220" s="1157"/>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155" t="s">
        <v>300</v>
      </c>
      <c r="AA221" s="1156"/>
      <c r="AB221" s="1156"/>
      <c r="AC221" s="1156"/>
      <c r="AD221" s="1156"/>
      <c r="AE221" s="1156"/>
      <c r="AF221" s="1156"/>
      <c r="AG221" s="1156"/>
      <c r="AH221" s="1156"/>
      <c r="AI221" s="1156"/>
      <c r="AJ221" s="1157"/>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155" t="s">
        <v>205</v>
      </c>
      <c r="AA222" s="1156"/>
      <c r="AB222" s="1156"/>
      <c r="AC222" s="1156"/>
      <c r="AD222" s="1156"/>
      <c r="AE222" s="1156"/>
      <c r="AF222" s="1156"/>
      <c r="AG222" s="1156"/>
      <c r="AH222" s="1156"/>
      <c r="AI222" s="1156"/>
      <c r="AJ222" s="1157"/>
      <c r="AK222" s="52"/>
    </row>
    <row r="223" spans="1:52" ht="25.5" customHeight="1">
      <c r="A223" s="366"/>
      <c r="B223" s="372"/>
      <c r="C223" s="1147" t="s">
        <v>124</v>
      </c>
      <c r="D223" s="1147"/>
      <c r="E223" s="1147"/>
      <c r="F223" s="1147"/>
      <c r="G223" s="1147"/>
      <c r="H223" s="1147"/>
      <c r="I223" s="1147"/>
      <c r="J223" s="1147"/>
      <c r="K223" s="1147"/>
      <c r="L223" s="1147"/>
      <c r="M223" s="1147"/>
      <c r="N223" s="1147"/>
      <c r="O223" s="1147"/>
      <c r="P223" s="1147"/>
      <c r="Q223" s="1147"/>
      <c r="R223" s="1147"/>
      <c r="S223" s="1147"/>
      <c r="T223" s="1147"/>
      <c r="U223" s="1147"/>
      <c r="V223" s="1147"/>
      <c r="W223" s="1147"/>
      <c r="X223" s="1147"/>
      <c r="Y223" s="1148"/>
      <c r="Z223" s="1161" t="s">
        <v>126</v>
      </c>
      <c r="AA223" s="1162"/>
      <c r="AB223" s="1162"/>
      <c r="AC223" s="1162"/>
      <c r="AD223" s="1162"/>
      <c r="AE223" s="1162"/>
      <c r="AF223" s="1162"/>
      <c r="AG223" s="1162"/>
      <c r="AH223" s="1162"/>
      <c r="AI223" s="1162"/>
      <c r="AJ223" s="1163"/>
      <c r="AK223" s="52"/>
    </row>
    <row r="224" spans="1:52" ht="16.5" customHeight="1">
      <c r="A224" s="366"/>
      <c r="B224" s="372"/>
      <c r="C224" s="1147" t="s">
        <v>125</v>
      </c>
      <c r="D224" s="1147"/>
      <c r="E224" s="1147"/>
      <c r="F224" s="1147"/>
      <c r="G224" s="1147"/>
      <c r="H224" s="1147"/>
      <c r="I224" s="1147"/>
      <c r="J224" s="1147"/>
      <c r="K224" s="1147"/>
      <c r="L224" s="1147"/>
      <c r="M224" s="1147"/>
      <c r="N224" s="1147"/>
      <c r="O224" s="1147"/>
      <c r="P224" s="1147"/>
      <c r="Q224" s="1147"/>
      <c r="R224" s="1147"/>
      <c r="S224" s="1147"/>
      <c r="T224" s="1147"/>
      <c r="U224" s="1147"/>
      <c r="V224" s="1147"/>
      <c r="W224" s="1147"/>
      <c r="X224" s="1147"/>
      <c r="Y224" s="1148"/>
      <c r="Z224" s="1164" t="s">
        <v>127</v>
      </c>
      <c r="AA224" s="1165"/>
      <c r="AB224" s="1165"/>
      <c r="AC224" s="1165"/>
      <c r="AD224" s="1165"/>
      <c r="AE224" s="1165"/>
      <c r="AF224" s="1165"/>
      <c r="AG224" s="1165"/>
      <c r="AH224" s="1165"/>
      <c r="AI224" s="1165"/>
      <c r="AJ224" s="1166"/>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167" t="s">
        <v>54</v>
      </c>
      <c r="AA225" s="1168"/>
      <c r="AB225" s="1168"/>
      <c r="AC225" s="1168"/>
      <c r="AD225" s="1168"/>
      <c r="AE225" s="1168"/>
      <c r="AF225" s="1168"/>
      <c r="AG225" s="1168"/>
      <c r="AH225" s="1168"/>
      <c r="AI225" s="1168"/>
      <c r="AJ225" s="1169"/>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146" t="s">
        <v>447</v>
      </c>
      <c r="D228" s="1146"/>
      <c r="E228" s="1146"/>
      <c r="F228" s="1146"/>
      <c r="G228" s="1146"/>
      <c r="H228" s="1146"/>
      <c r="I228" s="1146"/>
      <c r="J228" s="1146"/>
      <c r="K228" s="1146"/>
      <c r="L228" s="1146"/>
      <c r="M228" s="1146"/>
      <c r="N228" s="1146"/>
      <c r="O228" s="1146"/>
      <c r="P228" s="1146"/>
      <c r="Q228" s="1146"/>
      <c r="R228" s="1146"/>
      <c r="S228" s="1146"/>
      <c r="T228" s="1146"/>
      <c r="U228" s="1146"/>
      <c r="V228" s="1146"/>
      <c r="W228" s="1146"/>
      <c r="X228" s="1146"/>
      <c r="Y228" s="1146"/>
      <c r="Z228" s="1146"/>
      <c r="AA228" s="1146"/>
      <c r="AB228" s="1146"/>
      <c r="AC228" s="1146"/>
      <c r="AD228" s="1146"/>
      <c r="AE228" s="1146"/>
      <c r="AF228" s="1146"/>
      <c r="AG228" s="1146"/>
      <c r="AH228" s="1146"/>
      <c r="AI228" s="1146"/>
      <c r="AJ228" s="1146"/>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219" t="s">
        <v>219</v>
      </c>
      <c r="C231" s="1219"/>
      <c r="D231" s="1219"/>
      <c r="E231" s="1219"/>
      <c r="F231" s="1219"/>
      <c r="G231" s="1219"/>
      <c r="H231" s="1219"/>
      <c r="I231" s="1219"/>
      <c r="J231" s="1219"/>
      <c r="K231" s="1219"/>
      <c r="L231" s="1219"/>
      <c r="M231" s="1219"/>
      <c r="N231" s="1219"/>
      <c r="O231" s="1219"/>
      <c r="P231" s="1219"/>
      <c r="Q231" s="1219"/>
      <c r="R231" s="1219"/>
      <c r="S231" s="1219"/>
      <c r="T231" s="1219"/>
      <c r="U231" s="1219"/>
      <c r="V231" s="1219"/>
      <c r="W231" s="1219"/>
      <c r="X231" s="1219"/>
      <c r="Y231" s="1219"/>
      <c r="Z231" s="1219"/>
      <c r="AA231" s="1219"/>
      <c r="AB231" s="1219"/>
      <c r="AC231" s="1219"/>
      <c r="AD231" s="1219"/>
      <c r="AE231" s="1219"/>
      <c r="AF231" s="1219"/>
      <c r="AG231" s="1219"/>
      <c r="AH231" s="1219"/>
      <c r="AI231" s="1219"/>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220"/>
      <c r="E233" s="1221"/>
      <c r="F233" s="393" t="s">
        <v>5</v>
      </c>
      <c r="G233" s="1220"/>
      <c r="H233" s="1221"/>
      <c r="I233" s="393" t="s">
        <v>4</v>
      </c>
      <c r="J233" s="1220"/>
      <c r="K233" s="1221"/>
      <c r="L233" s="393" t="s">
        <v>3</v>
      </c>
      <c r="M233" s="394"/>
      <c r="N233" s="1222" t="s">
        <v>6</v>
      </c>
      <c r="O233" s="1222"/>
      <c r="P233" s="1222"/>
      <c r="Q233" s="1223" t="str">
        <f>IF(G9="","",G9)</f>
        <v/>
      </c>
      <c r="R233" s="1223"/>
      <c r="S233" s="1223"/>
      <c r="T233" s="1223"/>
      <c r="U233" s="1223"/>
      <c r="V233" s="1223"/>
      <c r="W233" s="1223"/>
      <c r="X233" s="1223"/>
      <c r="Y233" s="1223"/>
      <c r="Z233" s="1223"/>
      <c r="AA233" s="1223"/>
      <c r="AB233" s="1223"/>
      <c r="AC233" s="1223"/>
      <c r="AD233" s="1223"/>
      <c r="AE233" s="1223"/>
      <c r="AF233" s="1223"/>
      <c r="AG233" s="1223"/>
      <c r="AH233" s="1223"/>
      <c r="AI233" s="1223"/>
      <c r="AJ233" s="1224"/>
    </row>
    <row r="234" spans="1:37" s="395" customFormat="1" ht="13.5" customHeight="1">
      <c r="A234" s="396"/>
      <c r="B234" s="397"/>
      <c r="C234" s="398"/>
      <c r="D234" s="398"/>
      <c r="E234" s="398"/>
      <c r="F234" s="398"/>
      <c r="G234" s="398"/>
      <c r="H234" s="398"/>
      <c r="I234" s="398"/>
      <c r="J234" s="398"/>
      <c r="K234" s="398"/>
      <c r="L234" s="398"/>
      <c r="M234" s="398"/>
      <c r="N234" s="1213" t="s">
        <v>73</v>
      </c>
      <c r="O234" s="1213"/>
      <c r="P234" s="1213"/>
      <c r="Q234" s="1214" t="s">
        <v>74</v>
      </c>
      <c r="R234" s="1214"/>
      <c r="S234" s="1215"/>
      <c r="T234" s="1215"/>
      <c r="U234" s="1215"/>
      <c r="V234" s="1215"/>
      <c r="W234" s="1215"/>
      <c r="X234" s="1216" t="s">
        <v>75</v>
      </c>
      <c r="Y234" s="1216"/>
      <c r="Z234" s="1215"/>
      <c r="AA234" s="1215"/>
      <c r="AB234" s="1215"/>
      <c r="AC234" s="1215"/>
      <c r="AD234" s="1215"/>
      <c r="AE234" s="1215"/>
      <c r="AF234" s="1215"/>
      <c r="AG234" s="1215"/>
      <c r="AH234" s="1215"/>
      <c r="AI234" s="1217"/>
      <c r="AJ234" s="1218"/>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20">
    <mergeCell ref="AH102:AI102"/>
    <mergeCell ref="AJ102:AL102"/>
    <mergeCell ref="AE102:AG102"/>
    <mergeCell ref="A58:AA58"/>
    <mergeCell ref="AB58:AK58"/>
    <mergeCell ref="A59:AA59"/>
    <mergeCell ref="AB59:AK59"/>
    <mergeCell ref="A60:AA60"/>
    <mergeCell ref="AB60:AK60"/>
    <mergeCell ref="S62:W62"/>
    <mergeCell ref="B83:AJ83"/>
    <mergeCell ref="Y64:AC64"/>
    <mergeCell ref="Z69:AB69"/>
    <mergeCell ref="N71:P71"/>
    <mergeCell ref="Y72:AC72"/>
    <mergeCell ref="AE72:AI72"/>
    <mergeCell ref="T67:V67"/>
    <mergeCell ref="Y66:AD67"/>
    <mergeCell ref="S66:W66"/>
    <mergeCell ref="Y63:AC63"/>
    <mergeCell ref="AE63:AI63"/>
    <mergeCell ref="S63:W63"/>
    <mergeCell ref="A90:AA90"/>
    <mergeCell ref="AB90:AK90"/>
    <mergeCell ref="B48:AK48"/>
    <mergeCell ref="B50:AK50"/>
    <mergeCell ref="A53:AA53"/>
    <mergeCell ref="AB53:AK53"/>
    <mergeCell ref="A54:AA54"/>
    <mergeCell ref="AB54:AK54"/>
    <mergeCell ref="Q55:R55"/>
    <mergeCell ref="T55:U55"/>
    <mergeCell ref="W55:X55"/>
    <mergeCell ref="AA55:AB55"/>
    <mergeCell ref="AD55:AE5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Y3:Z3"/>
    <mergeCell ref="H10:L10"/>
    <mergeCell ref="AE64:AI64"/>
    <mergeCell ref="AI55:AJ55"/>
    <mergeCell ref="N69:P69"/>
    <mergeCell ref="AE66:AJ67"/>
    <mergeCell ref="B66:J73"/>
    <mergeCell ref="S72:W72"/>
    <mergeCell ref="AF71:AH71"/>
    <mergeCell ref="S65:W65"/>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D78:AI78"/>
    <mergeCell ref="F79:AI79"/>
    <mergeCell ref="Z80:AA80"/>
    <mergeCell ref="AC80:AD80"/>
    <mergeCell ref="B40:AK40"/>
    <mergeCell ref="B41:AK41"/>
    <mergeCell ref="B42:AK42"/>
    <mergeCell ref="B44:AK44"/>
    <mergeCell ref="B45:AK45"/>
    <mergeCell ref="P80:Q80"/>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F193:AJ193"/>
    <mergeCell ref="A179:D182"/>
    <mergeCell ref="A183:D186"/>
    <mergeCell ref="A187:D191"/>
    <mergeCell ref="A192:D195"/>
    <mergeCell ref="F191:AJ191"/>
    <mergeCell ref="F192:AJ192"/>
    <mergeCell ref="F194:AJ194"/>
    <mergeCell ref="F195:AJ19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A142:D142"/>
    <mergeCell ref="F186:AJ186"/>
    <mergeCell ref="L125:M125"/>
    <mergeCell ref="V121:AI121"/>
    <mergeCell ref="A176:AJ176"/>
    <mergeCell ref="M158:AJ159"/>
    <mergeCell ref="A157:A162"/>
    <mergeCell ref="L112:N112"/>
    <mergeCell ref="B84:AJ84"/>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A89:AA89"/>
    <mergeCell ref="AB89:AK89"/>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91:AA91"/>
    <mergeCell ref="AB91:AK91"/>
    <mergeCell ref="O99:P99"/>
    <mergeCell ref="R99:S99"/>
    <mergeCell ref="U99:V99"/>
    <mergeCell ref="Y99:Z99"/>
    <mergeCell ref="AB99:AC99"/>
    <mergeCell ref="AG99:AH99"/>
    <mergeCell ref="A92:Y92"/>
    <mergeCell ref="V95:W95"/>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M160:AJ160"/>
    <mergeCell ref="B102:AD102"/>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O112:P112"/>
    <mergeCell ref="L161:L162"/>
    <mergeCell ref="M162:AJ162"/>
    <mergeCell ref="R112:S112"/>
    <mergeCell ref="E116:AJ116"/>
    <mergeCell ref="C168:J170"/>
    <mergeCell ref="F185:AJ185"/>
  </mergeCells>
  <phoneticPr fontId="7"/>
  <conditionalFormatting sqref="B19:C19">
    <cfRule type="expression" dxfId="27" priority="38">
      <formula>$B$19="×"</formula>
    </cfRule>
  </conditionalFormatting>
  <conditionalFormatting sqref="L19:M19">
    <cfRule type="expression" dxfId="26" priority="37">
      <formula>$L$19="×"</formula>
    </cfRule>
  </conditionalFormatting>
  <conditionalFormatting sqref="P28:V36">
    <cfRule type="expression" dxfId="25" priority="24">
      <formula>$B$19="×"</formula>
    </cfRule>
  </conditionalFormatting>
  <conditionalFormatting sqref="AD28:AI36">
    <cfRule type="expression" dxfId="24" priority="26">
      <formula>$W$19="×"</formula>
    </cfRule>
  </conditionalFormatting>
  <conditionalFormatting sqref="W28:AC36">
    <cfRule type="expression" dxfId="23" priority="25">
      <formula>$L$19="×"</formula>
    </cfRule>
  </conditionalFormatting>
  <conditionalFormatting sqref="AD27:AJ27 AJ28:AJ36">
    <cfRule type="expression" dxfId="22" priority="32">
      <formula>$W$19="×"</formula>
    </cfRule>
  </conditionalFormatting>
  <conditionalFormatting sqref="W27:AC27">
    <cfRule type="expression" dxfId="21" priority="31">
      <formula>$L$19="×"</formula>
    </cfRule>
  </conditionalFormatting>
  <conditionalFormatting sqref="P27:V27">
    <cfRule type="expression" dxfId="20" priority="30">
      <formula>$B$19="×"</formula>
    </cfRule>
  </conditionalFormatting>
  <conditionalFormatting sqref="A52:AK54 A55:AK55">
    <cfRule type="expression" dxfId="19" priority="23">
      <formula>$B$19="×"</formula>
    </cfRule>
  </conditionalFormatting>
  <conditionalFormatting sqref="A88:AK89 A91:AK91">
    <cfRule type="expression" dxfId="18" priority="20">
      <formula>$W$19="×"</formula>
    </cfRule>
  </conditionalFormatting>
  <conditionalFormatting sqref="L99:AI99">
    <cfRule type="expression" dxfId="17" priority="18">
      <formula>$W$19="×"</formula>
    </cfRule>
  </conditionalFormatting>
  <conditionalFormatting sqref="P98:S98">
    <cfRule type="expression" dxfId="16" priority="17">
      <formula>$W$19="×"</formula>
    </cfRule>
  </conditionalFormatting>
  <conditionalFormatting sqref="B102 AE102 AJ102 AH102">
    <cfRule type="expression" dxfId="15" priority="16">
      <formula>$W$19="×"</formula>
    </cfRule>
  </conditionalFormatting>
  <conditionalFormatting sqref="A87">
    <cfRule type="expression" dxfId="14" priority="15">
      <formula>AND(#REF!=TRUE,#REF!=FALSE)</formula>
    </cfRule>
  </conditionalFormatting>
  <conditionalFormatting sqref="A105:AJ113">
    <cfRule type="expression" dxfId="13" priority="14">
      <formula>$B$19="×"</formula>
    </cfRule>
  </conditionalFormatting>
  <conditionalFormatting sqref="A115:AJ126">
    <cfRule type="expression" dxfId="12" priority="13">
      <formula>$L$19="×"</formula>
    </cfRule>
  </conditionalFormatting>
  <conditionalFormatting sqref="E135:AJ136">
    <cfRule type="expression" dxfId="11" priority="12">
      <formula>$W$19="×"</formula>
    </cfRule>
  </conditionalFormatting>
  <conditionalFormatting sqref="A137:AJ137">
    <cfRule type="expression" dxfId="10" priority="11">
      <formula>$W$19="×"</formula>
    </cfRule>
  </conditionalFormatting>
  <conditionalFormatting sqref="A154:AJ154">
    <cfRule type="expression" dxfId="9" priority="10">
      <formula>$B$19="×"</formula>
    </cfRule>
  </conditionalFormatting>
  <conditionalFormatting sqref="A147:AJ173">
    <cfRule type="expression" dxfId="8" priority="9">
      <formula>$B$19="×"</formula>
    </cfRule>
  </conditionalFormatting>
  <conditionalFormatting sqref="A172:AJ172">
    <cfRule type="expression" dxfId="7" priority="8">
      <formula>$B$19="×"</formula>
    </cfRule>
  </conditionalFormatting>
  <conditionalFormatting sqref="A174:AJ205">
    <cfRule type="expression" dxfId="6" priority="7">
      <formula>AND($B$19="×",$L$19="×")</formula>
    </cfRule>
  </conditionalFormatting>
  <conditionalFormatting sqref="A207:AJ214">
    <cfRule type="expression" dxfId="5" priority="6">
      <formula>$L$19="×"</formula>
    </cfRule>
  </conditionalFormatting>
  <conditionalFormatting sqref="A86:AK101 A102:B102 AE102 AJ102 AH102">
    <cfRule type="expression" dxfId="4" priority="5">
      <formula>$W$19="×"</formula>
    </cfRule>
  </conditionalFormatting>
  <conditionalFormatting sqref="A128:AJ137">
    <cfRule type="expression" dxfId="3" priority="4">
      <formula>$W$19="×"</formula>
    </cfRule>
  </conditionalFormatting>
  <conditionalFormatting sqref="W19:AK19">
    <cfRule type="expression" dxfId="2" priority="3">
      <formula>$W$19="×"</formula>
    </cfRule>
  </conditionalFormatting>
  <conditionalFormatting sqref="A57:AK84">
    <cfRule type="expression" dxfId="1" priority="2">
      <formula>$L$19="×"</formula>
    </cfRule>
  </conditionalFormatting>
  <conditionalFormatting sqref="B222:AJ222">
    <cfRule type="expression" dxfId="0"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8"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42" t="s">
        <v>222</v>
      </c>
      <c r="B2" s="1343"/>
      <c r="C2" s="1347" t="s">
        <v>223</v>
      </c>
      <c r="D2" s="1347"/>
      <c r="E2" s="1347"/>
      <c r="F2" s="1339" t="s">
        <v>224</v>
      </c>
      <c r="G2" s="1340"/>
      <c r="H2" s="1340"/>
      <c r="I2" s="1341"/>
      <c r="J2" s="1330" t="s">
        <v>222</v>
      </c>
      <c r="K2" s="1331"/>
      <c r="L2" s="1336" t="s">
        <v>448</v>
      </c>
    </row>
    <row r="3" spans="1:14" ht="39" customHeight="1">
      <c r="A3" s="1344"/>
      <c r="B3" s="1333"/>
      <c r="C3" s="1348" t="s">
        <v>247</v>
      </c>
      <c r="D3" s="1348"/>
      <c r="E3" s="1348"/>
      <c r="F3" s="1349" t="s">
        <v>225</v>
      </c>
      <c r="G3" s="1345"/>
      <c r="H3" s="1345"/>
      <c r="I3" s="38" t="s">
        <v>226</v>
      </c>
      <c r="J3" s="1332"/>
      <c r="K3" s="1333"/>
      <c r="L3" s="1337"/>
    </row>
    <row r="4" spans="1:14" ht="18" customHeight="1" thickBot="1">
      <c r="A4" s="1345"/>
      <c r="B4" s="1346"/>
      <c r="C4" s="38" t="s">
        <v>60</v>
      </c>
      <c r="D4" s="38" t="s">
        <v>61</v>
      </c>
      <c r="E4" s="38" t="s">
        <v>62</v>
      </c>
      <c r="F4" s="38" t="s">
        <v>19</v>
      </c>
      <c r="G4" s="43" t="s">
        <v>20</v>
      </c>
      <c r="H4" s="43" t="s">
        <v>270</v>
      </c>
      <c r="I4" s="38" t="s">
        <v>19</v>
      </c>
      <c r="J4" s="1334"/>
      <c r="K4" s="1335"/>
      <c r="L4" s="1338"/>
      <c r="N4" s="770" t="s">
        <v>14</v>
      </c>
    </row>
    <row r="5" spans="1:14" ht="16.899999999999999" customHeight="1">
      <c r="A5" s="44" t="s">
        <v>227</v>
      </c>
      <c r="B5" s="45"/>
      <c r="C5" s="46">
        <v>0.27400000000000002</v>
      </c>
      <c r="D5" s="46">
        <v>0.2</v>
      </c>
      <c r="E5" s="46">
        <v>0.111</v>
      </c>
      <c r="F5" s="46">
        <v>7.0000000000000007E-2</v>
      </c>
      <c r="G5" s="46">
        <v>5.5E-2</v>
      </c>
      <c r="H5" s="48" t="s">
        <v>271</v>
      </c>
      <c r="I5" s="498" t="s">
        <v>228</v>
      </c>
      <c r="J5" s="642" t="s">
        <v>227</v>
      </c>
      <c r="K5" s="643"/>
      <c r="L5" s="644">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5" t="s">
        <v>229</v>
      </c>
      <c r="K6" s="646"/>
      <c r="L6" s="647">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5" t="s">
        <v>283</v>
      </c>
      <c r="K7" s="646"/>
      <c r="L7" s="647">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5" t="s">
        <v>230</v>
      </c>
      <c r="K8" s="646"/>
      <c r="L8" s="647">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5" t="s">
        <v>234</v>
      </c>
      <c r="K9" s="646"/>
      <c r="L9" s="647">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5" t="s">
        <v>233</v>
      </c>
      <c r="K10" s="646"/>
      <c r="L10" s="647">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5" t="s">
        <v>235</v>
      </c>
      <c r="K11" s="646"/>
      <c r="L11" s="647">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5" t="s">
        <v>284</v>
      </c>
      <c r="K12" s="646"/>
      <c r="L12" s="647">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5" t="s">
        <v>231</v>
      </c>
      <c r="K13" s="646"/>
      <c r="L13" s="647">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5" t="s">
        <v>356</v>
      </c>
      <c r="K14" s="646"/>
      <c r="L14" s="647">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5" t="s">
        <v>236</v>
      </c>
      <c r="K15" s="646"/>
      <c r="L15" s="647">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5" t="s">
        <v>237</v>
      </c>
      <c r="K16" s="646"/>
      <c r="L16" s="647">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5" t="s">
        <v>238</v>
      </c>
      <c r="K17" s="646"/>
      <c r="L17" s="647">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5" t="s">
        <v>239</v>
      </c>
      <c r="K18" s="646"/>
      <c r="L18" s="647">
        <v>1.2999999999999999E-2</v>
      </c>
    </row>
    <row r="19" spans="1:12" ht="16.899999999999999" customHeight="1">
      <c r="A19" s="44" t="s">
        <v>451</v>
      </c>
      <c r="B19" s="45"/>
      <c r="C19" s="46">
        <v>8.5999999999999993E-2</v>
      </c>
      <c r="D19" s="46">
        <v>6.3E-2</v>
      </c>
      <c r="E19" s="46">
        <v>3.5000000000000003E-2</v>
      </c>
      <c r="F19" s="46">
        <v>1.9E-2</v>
      </c>
      <c r="G19" s="46">
        <v>1.6E-2</v>
      </c>
      <c r="H19" s="48" t="s">
        <v>271</v>
      </c>
      <c r="I19" s="498" t="s">
        <v>232</v>
      </c>
      <c r="J19" s="645" t="s">
        <v>451</v>
      </c>
      <c r="K19" s="646"/>
      <c r="L19" s="647">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5" t="s">
        <v>293</v>
      </c>
      <c r="K20" s="646"/>
      <c r="L20" s="647">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5" t="s">
        <v>294</v>
      </c>
      <c r="K21" s="646"/>
      <c r="L21" s="647">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5" t="s">
        <v>240</v>
      </c>
      <c r="K22" s="646"/>
      <c r="L22" s="647">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5" t="s">
        <v>241</v>
      </c>
      <c r="K23" s="646"/>
      <c r="L23" s="647">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5" t="s">
        <v>242</v>
      </c>
      <c r="K24" s="646"/>
      <c r="L24" s="647">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5" t="s">
        <v>243</v>
      </c>
      <c r="K25" s="646"/>
      <c r="L25" s="647">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5" t="s">
        <v>244</v>
      </c>
      <c r="K26" s="646"/>
      <c r="L26" s="647">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8" t="s">
        <v>245</v>
      </c>
      <c r="K27" s="643"/>
      <c r="L27" s="644">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49" t="s">
        <v>246</v>
      </c>
      <c r="K28" s="650"/>
      <c r="L28" s="651">
        <v>3.7999999999999999E-2</v>
      </c>
    </row>
    <row r="29" spans="1:12" s="525" customFormat="1" ht="17.100000000000001"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2" t="s">
        <v>357</v>
      </c>
      <c r="K29" s="653"/>
      <c r="L29" s="647">
        <v>1.0999999999999999E-2</v>
      </c>
    </row>
    <row r="30" spans="1:12" s="525" customFormat="1" ht="17.100000000000001" customHeight="1">
      <c r="A30" s="44" t="s">
        <v>303</v>
      </c>
      <c r="B30" s="528"/>
      <c r="C30" s="526">
        <v>6.8000000000000005E-2</v>
      </c>
      <c r="D30" s="526">
        <v>0.05</v>
      </c>
      <c r="E30" s="526">
        <v>2.8000000000000001E-2</v>
      </c>
      <c r="F30" s="48" t="s">
        <v>271</v>
      </c>
      <c r="G30" s="48" t="s">
        <v>271</v>
      </c>
      <c r="H30" s="527">
        <v>2.5999999999999999E-2</v>
      </c>
      <c r="I30" s="498" t="s">
        <v>301</v>
      </c>
      <c r="J30" s="654" t="s">
        <v>358</v>
      </c>
      <c r="K30" s="655"/>
      <c r="L30" s="647">
        <v>1.7999999999999999E-2</v>
      </c>
    </row>
    <row r="31" spans="1:12" s="525" customFormat="1" ht="17.100000000000001" customHeight="1">
      <c r="A31" s="44" t="s">
        <v>304</v>
      </c>
      <c r="B31" s="528"/>
      <c r="C31" s="526">
        <v>6.8000000000000005E-2</v>
      </c>
      <c r="D31" s="526">
        <v>0.05</v>
      </c>
      <c r="E31" s="526">
        <v>2.8000000000000001E-2</v>
      </c>
      <c r="F31" s="48" t="s">
        <v>271</v>
      </c>
      <c r="G31" s="48" t="s">
        <v>271</v>
      </c>
      <c r="H31" s="527">
        <v>2.5999999999999999E-2</v>
      </c>
      <c r="I31" s="498" t="s">
        <v>301</v>
      </c>
      <c r="J31" s="656" t="s">
        <v>359</v>
      </c>
      <c r="K31" s="657"/>
      <c r="L31" s="647">
        <v>1.7999999999999999E-2</v>
      </c>
    </row>
    <row r="32" spans="1:12" s="525" customFormat="1" ht="17.100000000000001" customHeight="1">
      <c r="A32" s="44" t="s">
        <v>305</v>
      </c>
      <c r="B32" s="528"/>
      <c r="C32" s="526">
        <v>6.7000000000000004E-2</v>
      </c>
      <c r="D32" s="526">
        <v>4.9000000000000002E-2</v>
      </c>
      <c r="E32" s="526">
        <v>2.7E-2</v>
      </c>
      <c r="F32" s="48" t="s">
        <v>271</v>
      </c>
      <c r="G32" s="48" t="s">
        <v>271</v>
      </c>
      <c r="H32" s="527">
        <v>1.7999999999999999E-2</v>
      </c>
      <c r="I32" s="498" t="s">
        <v>301</v>
      </c>
      <c r="J32" s="656" t="s">
        <v>360</v>
      </c>
      <c r="K32" s="657"/>
      <c r="L32" s="647">
        <v>1.2999999999999999E-2</v>
      </c>
    </row>
    <row r="33" spans="1:12" s="525" customFormat="1" ht="17.100000000000001" customHeight="1">
      <c r="A33" s="44" t="s">
        <v>306</v>
      </c>
      <c r="B33" s="528"/>
      <c r="C33" s="526">
        <v>6.5000000000000002E-2</v>
      </c>
      <c r="D33" s="526">
        <v>4.7E-2</v>
      </c>
      <c r="E33" s="526">
        <v>2.6000000000000002E-2</v>
      </c>
      <c r="F33" s="48" t="s">
        <v>271</v>
      </c>
      <c r="G33" s="48" t="s">
        <v>271</v>
      </c>
      <c r="H33" s="527">
        <v>1.7999999999999999E-2</v>
      </c>
      <c r="I33" s="498" t="s">
        <v>301</v>
      </c>
      <c r="J33" s="656" t="s">
        <v>361</v>
      </c>
      <c r="K33" s="657"/>
      <c r="L33" s="647">
        <v>1.2999999999999999E-2</v>
      </c>
    </row>
    <row r="34" spans="1:12" s="525" customFormat="1" ht="17.100000000000001" customHeight="1" thickBot="1">
      <c r="A34" s="44" t="s">
        <v>307</v>
      </c>
      <c r="B34" s="528"/>
      <c r="C34" s="526">
        <v>6.4000000000000001E-2</v>
      </c>
      <c r="D34" s="526">
        <v>4.7E-2</v>
      </c>
      <c r="E34" s="526">
        <v>2.6000000000000002E-2</v>
      </c>
      <c r="F34" s="48" t="s">
        <v>271</v>
      </c>
      <c r="G34" s="48" t="s">
        <v>271</v>
      </c>
      <c r="H34" s="527">
        <v>1.7999999999999999E-2</v>
      </c>
      <c r="I34" s="498" t="s">
        <v>301</v>
      </c>
      <c r="J34" s="658" t="s">
        <v>362</v>
      </c>
      <c r="K34" s="659"/>
      <c r="L34" s="651">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別紙様式2-2 個表_処遇</vt:lpstr>
      <vt:lpstr>別紙様式2-3 個表_特定</vt:lpstr>
      <vt:lpstr>別紙様式2-4 個表_ベースアップ</vt:lpstr>
      <vt:lpstr>別紙様式2-1 計画書_総括表</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サカグチ　トモキ</cp:lastModifiedBy>
  <cp:lastPrinted>2022-07-21T09:24:46Z</cp:lastPrinted>
  <dcterms:created xsi:type="dcterms:W3CDTF">2020-02-21T08:37:11Z</dcterms:created>
  <dcterms:modified xsi:type="dcterms:W3CDTF">2022-09-12T06:46:14Z</dcterms:modified>
</cp:coreProperties>
</file>