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EC5F0BC2-FB0F-4249-8156-8D46BBF8F9D5}" xr6:coauthVersionLast="47" xr6:coauthVersionMax="47" xr10:uidLastSave="{00000000-0000-0000-0000-000000000000}"/>
  <bookViews>
    <workbookView xWindow="-120" yWindow="-120" windowWidth="20730" windowHeight="11040" tabRatio="850" xr2:uid="{00000000-000D-0000-FFFF-FFFF00000000}"/>
  </bookViews>
  <sheets>
    <sheet name="申請書" sheetId="12" r:id="rId1"/>
    <sheet name="売上高計算表" sheetId="7" r:id="rId2"/>
    <sheet name="作成手順" sheetId="3" r:id="rId3"/>
  </sheets>
  <definedNames>
    <definedName name="_xlnm.Print_Area" localSheetId="2">作成手順!$A$2:$H$7</definedName>
    <definedName name="_xlnm.Print_Area" localSheetId="0">申請書!$A$2:$Z$59</definedName>
    <definedName name="_xlnm.Print_Area" localSheetId="1">売上高計算表!$A$1:$AJ$55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12" l="1"/>
  <c r="S33" i="12"/>
  <c r="S32" i="12"/>
  <c r="S31" i="12"/>
  <c r="S27" i="12"/>
  <c r="S26" i="12"/>
  <c r="Y33" i="7"/>
  <c r="S33" i="7"/>
  <c r="M33" i="7"/>
  <c r="G33" i="7"/>
  <c r="Y29" i="7"/>
  <c r="S29" i="7"/>
  <c r="M29" i="7"/>
  <c r="G29" i="7"/>
  <c r="Y14" i="7"/>
  <c r="Y13" i="7"/>
  <c r="AC43" i="7"/>
  <c r="Y15" i="7" l="1"/>
  <c r="AC41" i="7" l="1"/>
  <c r="AC42" i="7"/>
  <c r="AA39" i="7"/>
  <c r="T30" i="12" l="1"/>
  <c r="T29" i="12"/>
  <c r="T28" i="12"/>
  <c r="T25" i="12"/>
  <c r="N26" i="12"/>
  <c r="P26" i="12"/>
  <c r="S43" i="12" l="1"/>
  <c r="S40" i="12"/>
  <c r="S44" i="12"/>
  <c r="S42" i="12"/>
  <c r="AC46" i="7"/>
  <c r="T36" i="12" s="1"/>
  <c r="S41" i="12"/>
  <c r="S39" i="12" l="1"/>
  <c r="AQ42" i="7"/>
  <c r="AM42" i="7"/>
  <c r="AC45" i="7"/>
  <c r="T35" i="12" s="1"/>
  <c r="AM41" i="7"/>
  <c r="AM43" i="7" s="1"/>
  <c r="AQ41" i="7"/>
  <c r="AQ43" i="7" s="1"/>
  <c r="S38" i="12"/>
  <c r="S37" i="12"/>
  <c r="AK42" i="7"/>
  <c r="AK41" i="7"/>
  <c r="AK43" i="7"/>
  <c r="Z30" i="12" s="1"/>
  <c r="AK39" i="7"/>
  <c r="AF15" i="7" l="1"/>
  <c r="AF8" i="7"/>
  <c r="AF9" i="7"/>
  <c r="AF10" i="7"/>
  <c r="AF11" i="7"/>
  <c r="AF12" i="7"/>
  <c r="AF13" i="7"/>
  <c r="AF14" i="7"/>
  <c r="Z25" i="12"/>
  <c r="Z29" i="12" l="1"/>
  <c r="Z28" i="12"/>
  <c r="D28" i="7" l="1"/>
  <c r="C28" i="7"/>
  <c r="C27" i="7"/>
  <c r="C31" i="7" s="1"/>
  <c r="D26" i="7"/>
  <c r="C26" i="7"/>
  <c r="D22" i="7"/>
  <c r="P27" i="12" s="1"/>
  <c r="C22" i="7"/>
  <c r="N27" i="12" s="1"/>
  <c r="D21" i="7"/>
  <c r="C21" i="7"/>
  <c r="F42" i="12" l="1"/>
  <c r="F38" i="12"/>
  <c r="C32" i="7"/>
  <c r="J42" i="12"/>
  <c r="J38" i="12"/>
  <c r="C30" i="7"/>
  <c r="D44" i="12" s="1"/>
  <c r="D42" i="12"/>
  <c r="D38" i="12"/>
  <c r="L42" i="12"/>
  <c r="L38" i="12"/>
  <c r="D30" i="7"/>
  <c r="D27" i="7"/>
  <c r="D31" i="7" s="1"/>
  <c r="D32" i="7"/>
  <c r="D40" i="12" l="1"/>
  <c r="J44" i="12"/>
  <c r="J40" i="12"/>
  <c r="F44" i="12"/>
  <c r="F40" i="12"/>
  <c r="L40" i="12"/>
  <c r="L44" i="12"/>
  <c r="AK46" i="7"/>
  <c r="Z36" i="12" s="1"/>
  <c r="AK45" i="7"/>
  <c r="Z35"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9" authorId="0" shapeId="0" xr:uid="{00000000-0006-0000-0000-000001000000}">
      <text>
        <r>
          <rPr>
            <sz val="9"/>
            <color indexed="81"/>
            <rFont val="MS P ゴシック"/>
            <family val="3"/>
            <charset val="128"/>
          </rPr>
          <t>この欄には、最も売上高が多い指定業種を記入</t>
        </r>
      </text>
    </comment>
  </commentList>
</comments>
</file>

<file path=xl/sharedStrings.xml><?xml version="1.0" encoding="utf-8"?>
<sst xmlns="http://schemas.openxmlformats.org/spreadsheetml/2006/main" count="218" uniqueCount="136">
  <si>
    <t>記</t>
  </si>
  <si>
    <t>（留意事項）</t>
  </si>
  <si>
    <t>（あて先）</t>
    <phoneticPr fontId="3"/>
  </si>
  <si>
    <t>単位：円</t>
    <rPh sb="0" eb="2">
      <t>タンイ</t>
    </rPh>
    <rPh sb="3" eb="4">
      <t>エン</t>
    </rPh>
    <phoneticPr fontId="3"/>
  </si>
  <si>
    <t>上記の通り相違ありません。</t>
    <rPh sb="0" eb="2">
      <t>ジョウキ</t>
    </rPh>
    <rPh sb="3" eb="4">
      <t>トオ</t>
    </rPh>
    <rPh sb="5" eb="7">
      <t>ソウイ</t>
    </rPh>
    <phoneticPr fontId="3"/>
  </si>
  <si>
    <t>　枚 方 市 長</t>
    <phoneticPr fontId="3"/>
  </si>
  <si>
    <t>認定申請書類作成手順</t>
    <rPh sb="0" eb="2">
      <t>ニンテイ</t>
    </rPh>
    <rPh sb="2" eb="4">
      <t>シンセイ</t>
    </rPh>
    <rPh sb="4" eb="6">
      <t>ショルイ</t>
    </rPh>
    <rPh sb="6" eb="8">
      <t>サクセイ</t>
    </rPh>
    <rPh sb="8" eb="10">
      <t>テジュン</t>
    </rPh>
    <phoneticPr fontId="3"/>
  </si>
  <si>
    <t>認定権者記載欄</t>
    <rPh sb="0" eb="2">
      <t>ニンテイ</t>
    </rPh>
    <rPh sb="2" eb="3">
      <t>ケン</t>
    </rPh>
    <rPh sb="3" eb="4">
      <t>シャ</t>
    </rPh>
    <rPh sb="4" eb="6">
      <t>キサイ</t>
    </rPh>
    <rPh sb="6" eb="7">
      <t>ラン</t>
    </rPh>
    <phoneticPr fontId="3"/>
  </si>
  <si>
    <t>（表）</t>
    <rPh sb="1" eb="2">
      <t>ヒョウ</t>
    </rPh>
    <phoneticPr fontId="3"/>
  </si>
  <si>
    <t>電 話 番 号</t>
    <rPh sb="4" eb="5">
      <t>バン</t>
    </rPh>
    <rPh sb="6" eb="7">
      <t>ゴウ</t>
    </rPh>
    <phoneticPr fontId="3"/>
  </si>
  <si>
    <t>殿</t>
    <rPh sb="0" eb="1">
      <t>ドノ</t>
    </rPh>
    <phoneticPr fontId="3"/>
  </si>
  <si>
    <t>申請のとおり、相違ないことを認定します。</t>
    <phoneticPr fontId="3"/>
  </si>
  <si>
    <t>番号</t>
    <rPh sb="0" eb="2">
      <t>バンゴウ</t>
    </rPh>
    <phoneticPr fontId="3"/>
  </si>
  <si>
    <t>業種名</t>
    <rPh sb="0" eb="2">
      <t>ギョウシュ</t>
    </rPh>
    <rPh sb="2" eb="3">
      <t>メイ</t>
    </rPh>
    <phoneticPr fontId="3"/>
  </si>
  <si>
    <t>事業開始年月日</t>
    <rPh sb="0" eb="2">
      <t>ジギョウ</t>
    </rPh>
    <rPh sb="2" eb="4">
      <t>カイシ</t>
    </rPh>
    <rPh sb="4" eb="6">
      <t>ネンゲツ</t>
    </rPh>
    <rPh sb="6" eb="7">
      <t>ニチ</t>
    </rPh>
    <phoneticPr fontId="3"/>
  </si>
  <si>
    <t>Ｒ</t>
    <phoneticPr fontId="3"/>
  </si>
  <si>
    <t>年</t>
    <rPh sb="0" eb="1">
      <t>ネン</t>
    </rPh>
    <phoneticPr fontId="3"/>
  </si>
  <si>
    <t>月</t>
  </si>
  <si>
    <t>月</t>
    <rPh sb="0" eb="1">
      <t>ツキ</t>
    </rPh>
    <phoneticPr fontId="3"/>
  </si>
  <si>
    <t>日</t>
    <rPh sb="0" eb="1">
      <t>ニチ</t>
    </rPh>
    <phoneticPr fontId="3"/>
  </si>
  <si>
    <t>①原油等の仕入単価の上昇</t>
    <rPh sb="1" eb="3">
      <t>ゲンユ</t>
    </rPh>
    <rPh sb="3" eb="4">
      <t>トウ</t>
    </rPh>
    <rPh sb="5" eb="7">
      <t>シイレ</t>
    </rPh>
    <rPh sb="7" eb="9">
      <t>タンカ</t>
    </rPh>
    <rPh sb="10" eb="12">
      <t>ジョウショウ</t>
    </rPh>
    <phoneticPr fontId="3"/>
  </si>
  <si>
    <t>Ｅ
e</t>
    <phoneticPr fontId="3"/>
  </si>
  <si>
    <t xml:space="preserve"> ×100 - 100</t>
    <phoneticPr fontId="3"/>
  </si>
  <si>
    <t>上昇率</t>
    <rPh sb="0" eb="2">
      <t>ジョウショウ</t>
    </rPh>
    <rPh sb="2" eb="3">
      <t>リツ</t>
    </rPh>
    <phoneticPr fontId="3"/>
  </si>
  <si>
    <t>　Ｅ：原油等の最近１か月における平均仕入れ単価　</t>
    <rPh sb="3" eb="5">
      <t>ゲンユ</t>
    </rPh>
    <rPh sb="5" eb="6">
      <t>トウ</t>
    </rPh>
    <rPh sb="7" eb="9">
      <t>サイキン</t>
    </rPh>
    <rPh sb="11" eb="12">
      <t>ゲツ</t>
    </rPh>
    <rPh sb="16" eb="18">
      <t>ヘイキン</t>
    </rPh>
    <rPh sb="18" eb="20">
      <t>シイレ</t>
    </rPh>
    <rPh sb="21" eb="23">
      <t>タンカ</t>
    </rPh>
    <phoneticPr fontId="3"/>
  </si>
  <si>
    <t>R</t>
    <phoneticPr fontId="3"/>
  </si>
  <si>
    <t>②原油等が売上原価に占める割合（注２）</t>
    <rPh sb="1" eb="3">
      <t>ゲンユ</t>
    </rPh>
    <rPh sb="3" eb="4">
      <t>トウ</t>
    </rPh>
    <rPh sb="5" eb="7">
      <t>ウリアゲ</t>
    </rPh>
    <rPh sb="7" eb="9">
      <t>ゲンカ</t>
    </rPh>
    <rPh sb="10" eb="11">
      <t>シ</t>
    </rPh>
    <rPh sb="13" eb="15">
      <t>ワリアイ</t>
    </rPh>
    <rPh sb="16" eb="17">
      <t>チュウ</t>
    </rPh>
    <phoneticPr fontId="3"/>
  </si>
  <si>
    <t>　Ｃ：最近１か月の売上原価</t>
    <rPh sb="3" eb="5">
      <t>サイキン</t>
    </rPh>
    <rPh sb="7" eb="8">
      <t>ゲツ</t>
    </rPh>
    <rPh sb="9" eb="11">
      <t>ウリアゲ</t>
    </rPh>
    <rPh sb="11" eb="13">
      <t>ゲンカ</t>
    </rPh>
    <phoneticPr fontId="3"/>
  </si>
  <si>
    <t>　Ｓ：Ｃの売上原価に対応する原油等の仕入額</t>
    <rPh sb="5" eb="7">
      <t>ウリアゲ</t>
    </rPh>
    <rPh sb="7" eb="9">
      <t>ゲンカ</t>
    </rPh>
    <rPh sb="10" eb="12">
      <t>タイオウ</t>
    </rPh>
    <rPh sb="14" eb="16">
      <t>ゲンユ</t>
    </rPh>
    <rPh sb="16" eb="17">
      <t>トウ</t>
    </rPh>
    <rPh sb="18" eb="20">
      <t>シイレ</t>
    </rPh>
    <rPh sb="20" eb="21">
      <t>ガク</t>
    </rPh>
    <phoneticPr fontId="3"/>
  </si>
  <si>
    <t xml:space="preserve"> ×100</t>
    <phoneticPr fontId="3"/>
  </si>
  <si>
    <t>③製品等価格への転嫁の状況（注３）</t>
    <rPh sb="1" eb="3">
      <t>セイヒン</t>
    </rPh>
    <rPh sb="3" eb="4">
      <t>トウ</t>
    </rPh>
    <rPh sb="4" eb="6">
      <t>カカク</t>
    </rPh>
    <rPh sb="8" eb="10">
      <t>テンカ</t>
    </rPh>
    <rPh sb="11" eb="13">
      <t>ジョウキョウ</t>
    </rPh>
    <rPh sb="14" eb="15">
      <t>チュウ</t>
    </rPh>
    <phoneticPr fontId="3"/>
  </si>
  <si>
    <t>= Ｐ</t>
    <phoneticPr fontId="3"/>
  </si>
  <si>
    <t>　Ａ：最近３か月間の原油等の仕入れ額　</t>
    <rPh sb="3" eb="5">
      <t>サイキン</t>
    </rPh>
    <rPh sb="7" eb="9">
      <t>ゲツカン</t>
    </rPh>
    <rPh sb="10" eb="12">
      <t>ゲンユ</t>
    </rPh>
    <rPh sb="12" eb="13">
      <t>トウ</t>
    </rPh>
    <rPh sb="14" eb="16">
      <t>シイレ</t>
    </rPh>
    <rPh sb="17" eb="18">
      <t>ガク</t>
    </rPh>
    <phoneticPr fontId="3"/>
  </si>
  <si>
    <t>～</t>
    <phoneticPr fontId="3"/>
  </si>
  <si>
    <t>　a：Ａの期間に対応する前年３か月間の原油等の仕入れ額</t>
    <rPh sb="5" eb="7">
      <t>キカン</t>
    </rPh>
    <rPh sb="8" eb="10">
      <t>タイオウ</t>
    </rPh>
    <rPh sb="12" eb="14">
      <t>ゼンネン</t>
    </rPh>
    <phoneticPr fontId="3"/>
  </si>
  <si>
    <t>　B：最近３か月間の売上高</t>
    <rPh sb="3" eb="5">
      <t>サイキン</t>
    </rPh>
    <rPh sb="7" eb="9">
      <t>ゲツカン</t>
    </rPh>
    <rPh sb="10" eb="12">
      <t>ウリアゲ</t>
    </rPh>
    <rPh sb="12" eb="13">
      <t>タカ</t>
    </rPh>
    <phoneticPr fontId="3"/>
  </si>
  <si>
    <t>　ｂ：Ｂの期間に対応する前年３か月間の売上高</t>
    <rPh sb="5" eb="7">
      <t>キカン</t>
    </rPh>
    <rPh sb="8" eb="10">
      <t>タイオウ</t>
    </rPh>
    <rPh sb="12" eb="14">
      <t>ゼンネン</t>
    </rPh>
    <rPh sb="19" eb="22">
      <t>ウリアゲダカ</t>
    </rPh>
    <phoneticPr fontId="3"/>
  </si>
  <si>
    <t>（注３）Ｐ＞０となっていること。</t>
    <phoneticPr fontId="3"/>
  </si>
  <si>
    <t xml:space="preserve"> 第　　　　　  　号</t>
    <phoneticPr fontId="3"/>
  </si>
  <si>
    <t>年Ｒ</t>
    <rPh sb="0" eb="1">
      <t>ネン</t>
    </rPh>
    <phoneticPr fontId="3"/>
  </si>
  <si>
    <t>最新月</t>
    <rPh sb="0" eb="2">
      <t>サイシン</t>
    </rPh>
    <rPh sb="2" eb="3">
      <t>ツキ</t>
    </rPh>
    <phoneticPr fontId="3"/>
  </si>
  <si>
    <t>原油等の仕入単価</t>
    <rPh sb="0" eb="2">
      <t>ゲンユ</t>
    </rPh>
    <rPh sb="2" eb="3">
      <t>トウ</t>
    </rPh>
    <rPh sb="4" eb="6">
      <t>シイレ</t>
    </rPh>
    <rPh sb="6" eb="8">
      <t>タンカ</t>
    </rPh>
    <phoneticPr fontId="3"/>
  </si>
  <si>
    <t>売上原価</t>
    <rPh sb="0" eb="2">
      <t>ウリアゲ</t>
    </rPh>
    <rPh sb="2" eb="4">
      <t>ゲンカ</t>
    </rPh>
    <phoneticPr fontId="3"/>
  </si>
  <si>
    <t>E</t>
    <phoneticPr fontId="3"/>
  </si>
  <si>
    <t>e</t>
    <phoneticPr fontId="3"/>
  </si>
  <si>
    <t>C</t>
    <phoneticPr fontId="3"/>
  </si>
  <si>
    <t>S</t>
    <phoneticPr fontId="3"/>
  </si>
  <si>
    <t>Cの売上原価に対応
する原油等の仕入額</t>
    <rPh sb="2" eb="4">
      <t>ウリアゲ</t>
    </rPh>
    <rPh sb="4" eb="6">
      <t>ゲンカ</t>
    </rPh>
    <rPh sb="7" eb="9">
      <t>タイオウ</t>
    </rPh>
    <rPh sb="12" eb="14">
      <t>ゲンユ</t>
    </rPh>
    <rPh sb="14" eb="15">
      <t>トウ</t>
    </rPh>
    <rPh sb="16" eb="18">
      <t>シイレ</t>
    </rPh>
    <rPh sb="18" eb="19">
      <t>ガク</t>
    </rPh>
    <phoneticPr fontId="3"/>
  </si>
  <si>
    <t>年　　月</t>
    <rPh sb="0" eb="1">
      <t>ネン</t>
    </rPh>
    <rPh sb="3" eb="4">
      <t>ツキ</t>
    </rPh>
    <phoneticPr fontId="3"/>
  </si>
  <si>
    <t>合計</t>
    <rPh sb="0" eb="2">
      <t>ゴウケイ</t>
    </rPh>
    <phoneticPr fontId="3"/>
  </si>
  <si>
    <t>原油等の仕入額</t>
    <rPh sb="0" eb="2">
      <t>ゲンユ</t>
    </rPh>
    <rPh sb="2" eb="3">
      <t>トウ</t>
    </rPh>
    <rPh sb="4" eb="6">
      <t>シイレ</t>
    </rPh>
    <rPh sb="6" eb="7">
      <t>ガク</t>
    </rPh>
    <phoneticPr fontId="3"/>
  </si>
  <si>
    <t>売上高</t>
    <rPh sb="0" eb="3">
      <t>ウリアゲダカ</t>
    </rPh>
    <phoneticPr fontId="3"/>
  </si>
  <si>
    <t>A</t>
    <phoneticPr fontId="3"/>
  </si>
  <si>
    <t>a</t>
    <phoneticPr fontId="3"/>
  </si>
  <si>
    <t>B</t>
    <phoneticPr fontId="3"/>
  </si>
  <si>
    <t>b</t>
    <phoneticPr fontId="3"/>
  </si>
  <si>
    <t xml:space="preserve">令和　　 　年　　　月　　　日   </t>
    <phoneticPr fontId="3"/>
  </si>
  <si>
    <t>　e：Ｅの期間に対応する前年１か月の平均仕入れ単価</t>
    <rPh sb="5" eb="7">
      <t>キカン</t>
    </rPh>
    <rPh sb="8" eb="10">
      <t>タイオウ</t>
    </rPh>
    <rPh sb="12" eb="14">
      <t>ゼンネン</t>
    </rPh>
    <rPh sb="16" eb="17">
      <t>ゲツ</t>
    </rPh>
    <rPh sb="18" eb="20">
      <t>ヘイキン</t>
    </rPh>
    <rPh sb="20" eb="22">
      <t>シイ</t>
    </rPh>
    <rPh sb="23" eb="25">
      <t>タンカ</t>
    </rPh>
    <phoneticPr fontId="3"/>
  </si>
  <si>
    <t>様式第５－（ロ）－②</t>
  </si>
  <si>
    <t>中小企業信用保険法第２条第５項第５号の規定による認定申請書（（ロ）－②）</t>
  </si>
  <si>
    <t xml:space="preserve"> ×１00 - １00</t>
    <phoneticPr fontId="3"/>
  </si>
  <si>
    <t>全体に係る依存率</t>
    <rPh sb="0" eb="2">
      <t>ゼンタイ</t>
    </rPh>
    <rPh sb="3" eb="4">
      <t>カカ</t>
    </rPh>
    <rPh sb="5" eb="7">
      <t>イゾン</t>
    </rPh>
    <rPh sb="7" eb="8">
      <t>リツ</t>
    </rPh>
    <phoneticPr fontId="3"/>
  </si>
  <si>
    <t>最近１か月における全体の売上原価に占める指定業種の売上原価の割合</t>
    <rPh sb="0" eb="2">
      <t>サイキン</t>
    </rPh>
    <rPh sb="4" eb="5">
      <t>ゲツ</t>
    </rPh>
    <rPh sb="9" eb="11">
      <t>ゼンタイ</t>
    </rPh>
    <rPh sb="12" eb="14">
      <t>ウリアゲ</t>
    </rPh>
    <rPh sb="14" eb="16">
      <t>ゲンカ</t>
    </rPh>
    <rPh sb="17" eb="18">
      <t>シ</t>
    </rPh>
    <rPh sb="20" eb="22">
      <t>シテイ</t>
    </rPh>
    <rPh sb="22" eb="24">
      <t>ギョウシュ</t>
    </rPh>
    <rPh sb="25" eb="27">
      <t>ウリアゲ</t>
    </rPh>
    <rPh sb="27" eb="29">
      <t>ゲンカ</t>
    </rPh>
    <rPh sb="30" eb="32">
      <t>ワリアイ</t>
    </rPh>
    <phoneticPr fontId="4"/>
  </si>
  <si>
    <t>全体に係る売上原価</t>
    <rPh sb="0" eb="2">
      <t>ゼンタイ</t>
    </rPh>
    <rPh sb="3" eb="4">
      <t>カカ</t>
    </rPh>
    <rPh sb="5" eb="9">
      <t>ウリアゲゲンカ</t>
    </rPh>
    <phoneticPr fontId="3"/>
  </si>
  <si>
    <t>全体に係る仕入額</t>
    <rPh sb="0" eb="2">
      <t>ゼンタイ</t>
    </rPh>
    <rPh sb="3" eb="4">
      <t>カカ</t>
    </rPh>
    <rPh sb="5" eb="8">
      <t>シイレガク</t>
    </rPh>
    <phoneticPr fontId="3"/>
  </si>
  <si>
    <t>全体に係る仕入額</t>
    <rPh sb="0" eb="2">
      <t>ゼンタイ</t>
    </rPh>
    <rPh sb="3" eb="4">
      <t>カカ</t>
    </rPh>
    <rPh sb="5" eb="7">
      <t>シイレ</t>
    </rPh>
    <rPh sb="7" eb="8">
      <t>ガク</t>
    </rPh>
    <phoneticPr fontId="3"/>
  </si>
  <si>
    <t>全体に係る売上高</t>
    <rPh sb="0" eb="2">
      <t>ゼンタイ</t>
    </rPh>
    <rPh sb="3" eb="4">
      <t>カカ</t>
    </rPh>
    <rPh sb="5" eb="8">
      <t>ウリアゲダカ</t>
    </rPh>
    <phoneticPr fontId="3"/>
  </si>
  <si>
    <t>事業所住所</t>
    <rPh sb="0" eb="3">
      <t>ジギョウショ</t>
    </rPh>
    <rPh sb="3" eb="4">
      <t>ジュウ</t>
    </rPh>
    <rPh sb="4" eb="5">
      <t>ショ</t>
    </rPh>
    <phoneticPr fontId="3"/>
  </si>
  <si>
    <t>申　請　者</t>
  </si>
  <si>
    <t>指定業種に係る</t>
    <rPh sb="0" eb="2">
      <t>シテイ</t>
    </rPh>
    <rPh sb="2" eb="4">
      <t>ギョウシュ</t>
    </rPh>
    <rPh sb="5" eb="6">
      <t>カカ</t>
    </rPh>
    <phoneticPr fontId="3"/>
  </si>
  <si>
    <t>事業全体に係る</t>
    <rPh sb="0" eb="2">
      <t>ジギョウ</t>
    </rPh>
    <rPh sb="2" eb="4">
      <t>ゼンタイ</t>
    </rPh>
    <rPh sb="5" eb="6">
      <t>カカ</t>
    </rPh>
    <phoneticPr fontId="3"/>
  </si>
  <si>
    <t>C'</t>
    <phoneticPr fontId="3"/>
  </si>
  <si>
    <t>S'</t>
    <phoneticPr fontId="3"/>
  </si>
  <si>
    <t>a'</t>
    <phoneticPr fontId="3"/>
  </si>
  <si>
    <t>b'</t>
    <phoneticPr fontId="3"/>
  </si>
  <si>
    <t>B'</t>
    <phoneticPr fontId="3"/>
  </si>
  <si>
    <t>A'</t>
    <phoneticPr fontId="3"/>
  </si>
  <si>
    <t>指定業種に係る依存率</t>
    <rPh sb="0" eb="2">
      <t>シテイ</t>
    </rPh>
    <rPh sb="2" eb="4">
      <t>ギョウシュ</t>
    </rPh>
    <rPh sb="5" eb="6">
      <t>カカ</t>
    </rPh>
    <rPh sb="7" eb="9">
      <t>イゾン</t>
    </rPh>
    <rPh sb="9" eb="10">
      <t>リツ</t>
    </rPh>
    <phoneticPr fontId="3"/>
  </si>
  <si>
    <r>
      <rPr>
        <sz val="11"/>
        <color theme="1"/>
        <rFont val="HGPｺﾞｼｯｸE"/>
        <family val="3"/>
        <charset val="128"/>
      </rPr>
      <t>③</t>
    </r>
    <r>
      <rPr>
        <sz val="11"/>
        <color theme="1"/>
        <rFont val="BIZ UDPゴシック"/>
        <family val="3"/>
        <charset val="128"/>
      </rPr>
      <t>「売上高計算表」及び「申請書 (両面)印刷用 or 手書き用」を印刷してください。
各様式の代表者名の隣にサインをご記入ください。</t>
    </r>
    <rPh sb="2" eb="4">
      <t>ウリアゲ</t>
    </rPh>
    <rPh sb="4" eb="5">
      <t>ダカ</t>
    </rPh>
    <rPh sb="5" eb="7">
      <t>ケイサン</t>
    </rPh>
    <rPh sb="7" eb="8">
      <t>ヒョウ</t>
    </rPh>
    <rPh sb="9" eb="10">
      <t>オヨ</t>
    </rPh>
    <rPh sb="12" eb="15">
      <t>シンセイショ</t>
    </rPh>
    <rPh sb="17" eb="19">
      <t>リョウメン</t>
    </rPh>
    <rPh sb="20" eb="23">
      <t>インサツヨウ</t>
    </rPh>
    <rPh sb="27" eb="29">
      <t>テガ</t>
    </rPh>
    <rPh sb="30" eb="31">
      <t>ヨウ</t>
    </rPh>
    <rPh sb="33" eb="35">
      <t>インサツ</t>
    </rPh>
    <rPh sb="43" eb="44">
      <t>カク</t>
    </rPh>
    <rPh sb="44" eb="46">
      <t>ヨウシキ</t>
    </rPh>
    <rPh sb="47" eb="50">
      <t>ダイヒョウシャ</t>
    </rPh>
    <rPh sb="50" eb="51">
      <t>メイ</t>
    </rPh>
    <rPh sb="52" eb="53">
      <t>トナリ</t>
    </rPh>
    <rPh sb="59" eb="61">
      <t>キニュウ</t>
    </rPh>
    <phoneticPr fontId="3"/>
  </si>
  <si>
    <r>
      <rPr>
        <sz val="11"/>
        <color theme="1"/>
        <rFont val="HGPｺﾞｼｯｸE"/>
        <family val="3"/>
        <charset val="128"/>
      </rPr>
      <t>②</t>
    </r>
    <r>
      <rPr>
        <sz val="11"/>
        <color theme="1"/>
        <rFont val="BIZ UDPゴシック"/>
        <family val="3"/>
        <charset val="128"/>
      </rPr>
      <t>となりの「申請書 = PC入力専用です印刷は右のシート」の「売上高等」に数値が反映されます。
その箇所以外の必要事項（</t>
    </r>
    <r>
      <rPr>
        <sz val="11"/>
        <color theme="8" tint="-0.249977111117893"/>
        <rFont val="BIZ UDPゴシック"/>
        <family val="3"/>
        <charset val="128"/>
      </rPr>
      <t>青いセル</t>
    </r>
    <r>
      <rPr>
        <sz val="11"/>
        <color theme="1"/>
        <rFont val="BIZ UDPゴシック"/>
        <family val="3"/>
        <charset val="128"/>
      </rPr>
      <t>）について入力してください。
もしくは「申請書 (両面)印刷用 or 手書き用」を印刷後にご記入ください。</t>
    </r>
    <rPh sb="31" eb="33">
      <t>ウリアゲ</t>
    </rPh>
    <rPh sb="33" eb="34">
      <t>ダカ</t>
    </rPh>
    <rPh sb="34" eb="35">
      <t>トウ</t>
    </rPh>
    <rPh sb="37" eb="39">
      <t>スウチ</t>
    </rPh>
    <rPh sb="40" eb="42">
      <t>ハンエイ</t>
    </rPh>
    <rPh sb="50" eb="52">
      <t>カショ</t>
    </rPh>
    <rPh sb="52" eb="54">
      <t>イガイ</t>
    </rPh>
    <rPh sb="55" eb="57">
      <t>ヒツヨウ</t>
    </rPh>
    <rPh sb="57" eb="59">
      <t>ジコウ</t>
    </rPh>
    <rPh sb="60" eb="61">
      <t>アオ</t>
    </rPh>
    <rPh sb="69" eb="71">
      <t>ニュウリョク</t>
    </rPh>
    <rPh sb="105" eb="107">
      <t>インサツ</t>
    </rPh>
    <rPh sb="107" eb="108">
      <t>ゴ</t>
    </rPh>
    <rPh sb="110" eb="112">
      <t>キニュウ</t>
    </rPh>
    <phoneticPr fontId="3"/>
  </si>
  <si>
    <t>◇ セーフティネット保証５号認定（ロー②）　計算表</t>
    <rPh sb="10" eb="12">
      <t>ホショウ</t>
    </rPh>
    <rPh sb="13" eb="14">
      <t>ゴウ</t>
    </rPh>
    <rPh sb="14" eb="16">
      <t>ニンテイ</t>
    </rPh>
    <rPh sb="22" eb="24">
      <t>ケイサン</t>
    </rPh>
    <rPh sb="24" eb="25">
      <t>ヒョウ</t>
    </rPh>
    <phoneticPr fontId="3"/>
  </si>
  <si>
    <t>C'の売上原価に対応
する原油等の仕入額</t>
    <rPh sb="3" eb="5">
      <t>ウリアゲ</t>
    </rPh>
    <rPh sb="5" eb="7">
      <t>ゲンカ</t>
    </rPh>
    <rPh sb="8" eb="10">
      <t>タイオウ</t>
    </rPh>
    <rPh sb="13" eb="15">
      <t>ゲンユ</t>
    </rPh>
    <rPh sb="15" eb="16">
      <t>トウ</t>
    </rPh>
    <rPh sb="17" eb="19">
      <t>シイレ</t>
    </rPh>
    <rPh sb="19" eb="20">
      <t>ガク</t>
    </rPh>
    <phoneticPr fontId="3"/>
  </si>
  <si>
    <r>
      <t>①</t>
    </r>
    <r>
      <rPr>
        <sz val="7"/>
        <rFont val="BIZ UDPゴシック"/>
        <family val="3"/>
        <charset val="128"/>
      </rPr>
      <t xml:space="preserve">  </t>
    </r>
    <r>
      <rPr>
        <sz val="10.5"/>
        <rFont val="BIZ UDPゴシック"/>
        <family val="3"/>
        <charset val="128"/>
      </rPr>
      <t>本認定とは別に、金融機関及び信用保証協会による金融上の審査があります。</t>
    </r>
  </si>
  <si>
    <t>業種（細分類番号と細分類業種名）</t>
    <rPh sb="0" eb="2">
      <t>ギョウシュ</t>
    </rPh>
    <rPh sb="3" eb="6">
      <t>サイブンルイ</t>
    </rPh>
    <rPh sb="6" eb="8">
      <t>バンゴウ</t>
    </rPh>
    <rPh sb="9" eb="12">
      <t>サイブンルイ</t>
    </rPh>
    <rPh sb="12" eb="14">
      <t>ギョウシュ</t>
    </rPh>
    <rPh sb="14" eb="15">
      <t>メイ</t>
    </rPh>
    <phoneticPr fontId="3"/>
  </si>
  <si>
    <t>区分</t>
    <rPh sb="0" eb="2">
      <t>クブン</t>
    </rPh>
    <phoneticPr fontId="3"/>
  </si>
  <si>
    <t>最近1年間の売上高</t>
    <rPh sb="0" eb="2">
      <t>サイキン</t>
    </rPh>
    <rPh sb="3" eb="5">
      <t>ネンカン</t>
    </rPh>
    <rPh sb="6" eb="8">
      <t>ウリアゲ</t>
    </rPh>
    <rPh sb="8" eb="9">
      <t>ダカ</t>
    </rPh>
    <phoneticPr fontId="3"/>
  </si>
  <si>
    <t>構成比</t>
    <rPh sb="0" eb="3">
      <t>コウセイヒ</t>
    </rPh>
    <phoneticPr fontId="3"/>
  </si>
  <si>
    <t>細分類番号</t>
    <rPh sb="0" eb="5">
      <t>サイブンルイバンゴウ</t>
    </rPh>
    <phoneticPr fontId="3"/>
  </si>
  <si>
    <t>指定業種</t>
    <rPh sb="0" eb="2">
      <t>シテイ</t>
    </rPh>
    <rPh sb="2" eb="4">
      <t>ギョウシュ</t>
    </rPh>
    <phoneticPr fontId="3"/>
  </si>
  <si>
    <t>非指定業種</t>
    <rPh sb="0" eb="1">
      <t>ヒ</t>
    </rPh>
    <rPh sb="1" eb="3">
      <t>シテイ</t>
    </rPh>
    <rPh sb="3" eb="5">
      <t>ギョウシュ</t>
    </rPh>
    <phoneticPr fontId="3"/>
  </si>
  <si>
    <t>その他の指定業種</t>
    <rPh sb="2" eb="3">
      <t>ホカ</t>
    </rPh>
    <rPh sb="4" eb="6">
      <t>シテイ</t>
    </rPh>
    <rPh sb="6" eb="8">
      <t>ギョウシュ</t>
    </rPh>
    <phoneticPr fontId="3"/>
  </si>
  <si>
    <t>その他の非指定業種</t>
    <rPh sb="2" eb="3">
      <t>ホカ</t>
    </rPh>
    <rPh sb="4" eb="5">
      <t>ヒ</t>
    </rPh>
    <rPh sb="5" eb="7">
      <t>シテイ</t>
    </rPh>
    <rPh sb="7" eb="9">
      <t>ギョウシュ</t>
    </rPh>
    <phoneticPr fontId="3"/>
  </si>
  <si>
    <t>小計</t>
    <rPh sb="0" eb="2">
      <t>ショウケイ</t>
    </rPh>
    <phoneticPr fontId="3"/>
  </si>
  <si>
    <t>指定業種</t>
    <rPh sb="0" eb="4">
      <t>シテイギョウシュ</t>
    </rPh>
    <phoneticPr fontId="3"/>
  </si>
  <si>
    <t>非指定業種</t>
    <rPh sb="0" eb="5">
      <t>ヒシテイギョウシュ</t>
    </rPh>
    <phoneticPr fontId="3"/>
  </si>
  <si>
    <r>
      <t>円</t>
    </r>
    <r>
      <rPr>
        <sz val="9"/>
        <rFont val="BIZ UDPゴシック"/>
        <family val="3"/>
        <charset val="128"/>
      </rPr>
      <t>（注４）</t>
    </r>
    <rPh sb="0" eb="1">
      <t>エン</t>
    </rPh>
    <rPh sb="2" eb="3">
      <t>チュウ</t>
    </rPh>
    <phoneticPr fontId="3"/>
  </si>
  <si>
    <r>
      <rPr>
        <b/>
        <u/>
        <sz val="10.5"/>
        <rFont val="BIZ UDPゴシック"/>
        <family val="3"/>
        <charset val="128"/>
      </rPr>
      <t>指定業種に係る</t>
    </r>
    <r>
      <rPr>
        <sz val="10.5"/>
        <rFont val="BIZ UDPゴシック"/>
        <family val="3"/>
        <charset val="128"/>
      </rPr>
      <t>依存率</t>
    </r>
    <rPh sb="0" eb="4">
      <t>シテイギョウシュ</t>
    </rPh>
    <rPh sb="5" eb="6">
      <t>カカ</t>
    </rPh>
    <rPh sb="7" eb="9">
      <t>イゾン</t>
    </rPh>
    <rPh sb="9" eb="10">
      <t>リツ</t>
    </rPh>
    <phoneticPr fontId="3"/>
  </si>
  <si>
    <r>
      <t>指定業種に係る</t>
    </r>
    <r>
      <rPr>
        <sz val="10.5"/>
        <rFont val="BIZ UDPゴシック"/>
        <family val="3"/>
        <charset val="128"/>
      </rPr>
      <t>売上原価</t>
    </r>
    <rPh sb="0" eb="4">
      <t>シテイギョウシュ</t>
    </rPh>
    <rPh sb="5" eb="6">
      <t>カカ</t>
    </rPh>
    <rPh sb="7" eb="11">
      <t>ウリアゲゲンカ</t>
    </rPh>
    <phoneticPr fontId="3"/>
  </si>
  <si>
    <r>
      <t>指定業種に係る</t>
    </r>
    <r>
      <rPr>
        <sz val="10.5"/>
        <rFont val="BIZ UDPゴシック"/>
        <family val="3"/>
        <charset val="128"/>
      </rPr>
      <t>仕入額</t>
    </r>
    <rPh sb="0" eb="4">
      <t>シテイギョウシュ</t>
    </rPh>
    <rPh sb="5" eb="6">
      <t>カカ</t>
    </rPh>
    <rPh sb="7" eb="9">
      <t>シイレ</t>
    </rPh>
    <rPh sb="9" eb="10">
      <t>ガク</t>
    </rPh>
    <phoneticPr fontId="3"/>
  </si>
  <si>
    <r>
      <t>③製品等価格への転嫁の状況</t>
    </r>
    <r>
      <rPr>
        <sz val="9"/>
        <rFont val="BIZ UDPゴシック"/>
        <family val="3"/>
        <charset val="128"/>
      </rPr>
      <t>（注３）</t>
    </r>
    <rPh sb="1" eb="3">
      <t>セイヒン</t>
    </rPh>
    <rPh sb="3" eb="4">
      <t>トウ</t>
    </rPh>
    <rPh sb="4" eb="6">
      <t>カカク</t>
    </rPh>
    <rPh sb="8" eb="10">
      <t>テンカ</t>
    </rPh>
    <rPh sb="11" eb="13">
      <t>ジョウキョウ</t>
    </rPh>
    <rPh sb="14" eb="15">
      <t>チュウ</t>
    </rPh>
    <phoneticPr fontId="3"/>
  </si>
  <si>
    <r>
      <rPr>
        <b/>
        <u/>
        <sz val="10.5"/>
        <rFont val="BIZ UDPゴシック"/>
        <family val="3"/>
        <charset val="128"/>
      </rPr>
      <t>指定業種に係る</t>
    </r>
    <r>
      <rPr>
        <sz val="10.5"/>
        <rFont val="BIZ UDPゴシック"/>
        <family val="3"/>
        <charset val="128"/>
      </rPr>
      <t>転嫁の状況　Ｐ＝</t>
    </r>
    <rPh sb="0" eb="2">
      <t>シテイ</t>
    </rPh>
    <rPh sb="2" eb="4">
      <t>ギョウシュ</t>
    </rPh>
    <rPh sb="5" eb="6">
      <t>カカ</t>
    </rPh>
    <rPh sb="7" eb="9">
      <t>テンカ</t>
    </rPh>
    <rPh sb="10" eb="12">
      <t>ジョウキョウ</t>
    </rPh>
    <phoneticPr fontId="3"/>
  </si>
  <si>
    <t>全体に係る転嫁の状況　Ｐ＝</t>
    <rPh sb="0" eb="2">
      <t>ゼンタイ</t>
    </rPh>
    <rPh sb="3" eb="4">
      <t>カカ</t>
    </rPh>
    <rPh sb="5" eb="7">
      <t>テンカ</t>
    </rPh>
    <rPh sb="8" eb="10">
      <t>ジョウキョウ</t>
    </rPh>
    <phoneticPr fontId="3"/>
  </si>
  <si>
    <r>
      <rPr>
        <b/>
        <u/>
        <sz val="11"/>
        <rFont val="BIZ UDPゴシック"/>
        <family val="3"/>
        <charset val="128"/>
      </rPr>
      <t>指定業種に係る</t>
    </r>
    <r>
      <rPr>
        <sz val="11"/>
        <rFont val="BIZ UDPゴシック"/>
        <family val="3"/>
        <charset val="128"/>
      </rPr>
      <t>仕入額</t>
    </r>
    <rPh sb="0" eb="4">
      <t>シテイギョウシュ</t>
    </rPh>
    <rPh sb="5" eb="6">
      <t>カカ</t>
    </rPh>
    <rPh sb="7" eb="9">
      <t>シイレ</t>
    </rPh>
    <rPh sb="9" eb="10">
      <t>ガク</t>
    </rPh>
    <phoneticPr fontId="3"/>
  </si>
  <si>
    <r>
      <rPr>
        <b/>
        <u/>
        <sz val="11"/>
        <rFont val="BIZ UDPゴシック"/>
        <family val="3"/>
        <charset val="128"/>
      </rPr>
      <t>指定業種に係る</t>
    </r>
    <r>
      <rPr>
        <sz val="11"/>
        <rFont val="BIZ UDPゴシック"/>
        <family val="3"/>
        <charset val="128"/>
      </rPr>
      <t>売上高</t>
    </r>
    <rPh sb="0" eb="4">
      <t>シテイギョウシュ</t>
    </rPh>
    <rPh sb="5" eb="6">
      <t>カカ</t>
    </rPh>
    <rPh sb="7" eb="9">
      <t>ウリアゲ</t>
    </rPh>
    <rPh sb="9" eb="10">
      <t>ダカ</t>
    </rPh>
    <phoneticPr fontId="3"/>
  </si>
  <si>
    <r>
      <rPr>
        <b/>
        <u/>
        <sz val="11"/>
        <rFont val="BIZ UDPゴシック"/>
        <family val="3"/>
        <charset val="128"/>
      </rPr>
      <t>①指定業種に係る</t>
    </r>
    <r>
      <rPr>
        <sz val="11"/>
        <rFont val="BIZ UDPゴシック"/>
        <family val="3"/>
        <charset val="128"/>
      </rPr>
      <t>原油等の仕入単価の上昇</t>
    </r>
    <r>
      <rPr>
        <sz val="9"/>
        <rFont val="BIZ UDPゴシック"/>
        <family val="3"/>
        <charset val="128"/>
      </rPr>
      <t>（注２）</t>
    </r>
    <rPh sb="8" eb="10">
      <t>ゲンユ</t>
    </rPh>
    <rPh sb="10" eb="11">
      <t>トウ</t>
    </rPh>
    <rPh sb="12" eb="14">
      <t>シイレ</t>
    </rPh>
    <rPh sb="14" eb="16">
      <t>タンカ</t>
    </rPh>
    <rPh sb="17" eb="19">
      <t>ジョウショウ</t>
    </rPh>
    <rPh sb="20" eb="21">
      <t>チュウ</t>
    </rPh>
    <phoneticPr fontId="3"/>
  </si>
  <si>
    <t>　　最近１か月における全体の売上原価に占める指定業種の売上原価の割合</t>
    <rPh sb="2" eb="4">
      <t>サイキン</t>
    </rPh>
    <rPh sb="6" eb="7">
      <t>ゲツ</t>
    </rPh>
    <rPh sb="11" eb="13">
      <t>ゼンタイ</t>
    </rPh>
    <rPh sb="14" eb="16">
      <t>ウリアゲ</t>
    </rPh>
    <rPh sb="16" eb="18">
      <t>ゲンカ</t>
    </rPh>
    <rPh sb="19" eb="20">
      <t>シ</t>
    </rPh>
    <rPh sb="22" eb="24">
      <t>シテイ</t>
    </rPh>
    <rPh sb="24" eb="26">
      <t>ギョウシュ</t>
    </rPh>
    <rPh sb="27" eb="29">
      <t>ウリアゲ</t>
    </rPh>
    <rPh sb="29" eb="31">
      <t>ゲンカ</t>
    </rPh>
    <rPh sb="32" eb="34">
      <t>ワリアイ</t>
    </rPh>
    <phoneticPr fontId="4"/>
  </si>
  <si>
    <t>（注１）本様式は、指定業種と非指定業種を兼業している場合であって、指定業種及び申請者全体の双方が認定基準を
       満たす場合に使用する。</t>
    <rPh sb="9" eb="11">
      <t>シテイ</t>
    </rPh>
    <rPh sb="14" eb="15">
      <t>ヒ</t>
    </rPh>
    <rPh sb="15" eb="17">
      <t>シテイ</t>
    </rPh>
    <rPh sb="20" eb="22">
      <t>ケンギョウ</t>
    </rPh>
    <rPh sb="26" eb="28">
      <t>バアイ</t>
    </rPh>
    <rPh sb="33" eb="35">
      <t>シテイ</t>
    </rPh>
    <rPh sb="35" eb="37">
      <t>ギョウシュ</t>
    </rPh>
    <rPh sb="37" eb="38">
      <t>オヨ</t>
    </rPh>
    <rPh sb="39" eb="42">
      <t>シンセイシャ</t>
    </rPh>
    <rPh sb="42" eb="44">
      <t>ゼンタイ</t>
    </rPh>
    <rPh sb="45" eb="47">
      <t>ソウホウ</t>
    </rPh>
    <phoneticPr fontId="3"/>
  </si>
  <si>
    <t>（注２）上昇率、依存率及び最近１か月間における全体の売上原価に占める指定業種の売上原価の割合が２０％以上と
        なっていること。</t>
    <rPh sb="4" eb="6">
      <t>ジョウショウ</t>
    </rPh>
    <rPh sb="6" eb="7">
      <t>リツ</t>
    </rPh>
    <rPh sb="8" eb="10">
      <t>イゾン</t>
    </rPh>
    <rPh sb="10" eb="11">
      <t>リツ</t>
    </rPh>
    <rPh sb="11" eb="12">
      <t>オヨ</t>
    </rPh>
    <rPh sb="13" eb="15">
      <t>サイキン</t>
    </rPh>
    <rPh sb="17" eb="19">
      <t>ゲツカン</t>
    </rPh>
    <rPh sb="23" eb="25">
      <t>ゼンタイ</t>
    </rPh>
    <rPh sb="26" eb="28">
      <t>ウリアゲ</t>
    </rPh>
    <rPh sb="28" eb="30">
      <t>ゲンカ</t>
    </rPh>
    <rPh sb="31" eb="32">
      <t>シ</t>
    </rPh>
    <rPh sb="34" eb="36">
      <t>シテイ</t>
    </rPh>
    <rPh sb="36" eb="38">
      <t>ギョウシュ</t>
    </rPh>
    <rPh sb="39" eb="41">
      <t>ウリアゲ</t>
    </rPh>
    <rPh sb="41" eb="43">
      <t>ゲンカ</t>
    </rPh>
    <rPh sb="44" eb="46">
      <t>ワリアイ</t>
    </rPh>
    <rPh sb="50" eb="52">
      <t>イジョウ</t>
    </rPh>
    <phoneticPr fontId="3"/>
  </si>
  <si>
    <t xml:space="preserve">　大阪府枚方市長　伏見　隆 　　　印         </t>
    <phoneticPr fontId="3"/>
  </si>
  <si>
    <t>円</t>
    <rPh sb="0" eb="1">
      <t>エン</t>
    </rPh>
    <phoneticPr fontId="3"/>
  </si>
  <si>
    <r>
      <t>円</t>
    </r>
    <r>
      <rPr>
        <sz val="11"/>
        <color theme="1"/>
        <rFont val="ＭＳ Ｐゴシック"/>
        <family val="2"/>
        <charset val="128"/>
      </rPr>
      <t/>
    </r>
    <rPh sb="0" eb="1">
      <t>エン</t>
    </rPh>
    <phoneticPr fontId="3"/>
  </si>
  <si>
    <r>
      <t>②原油等が売上原価に占める割合</t>
    </r>
    <r>
      <rPr>
        <sz val="9"/>
        <rFont val="BIZ UDPゴシック"/>
        <family val="3"/>
        <charset val="128"/>
      </rPr>
      <t>（注２）</t>
    </r>
    <rPh sb="1" eb="3">
      <t>ゲンユ</t>
    </rPh>
    <rPh sb="3" eb="4">
      <t>トウ</t>
    </rPh>
    <rPh sb="5" eb="7">
      <t>ウリアゲ</t>
    </rPh>
    <rPh sb="7" eb="9">
      <t>ゲンカ</t>
    </rPh>
    <rPh sb="10" eb="11">
      <t>シ</t>
    </rPh>
    <rPh sb="13" eb="15">
      <t>ワリアイ</t>
    </rPh>
    <phoneticPr fontId="3"/>
  </si>
  <si>
    <t>（名称及び代表者の氏名※自署しない場合は記名押印でも可）</t>
  </si>
  <si>
    <t>社名（屋号）</t>
    <rPh sb="0" eb="2">
      <t>シャメイ</t>
    </rPh>
    <rPh sb="3" eb="5">
      <t>ヤゴウ</t>
    </rPh>
    <phoneticPr fontId="3"/>
  </si>
  <si>
    <t>氏　　　  名</t>
    <phoneticPr fontId="3"/>
  </si>
  <si>
    <t xml:space="preserve">  私は、表に記載する業を営んでいるが、下記のとおり、主要原材料である石油製品（以下「原油等」という。）の価格の上昇等により、経営の安定に支障が生じておりますので、中小企業信用保険法第２条第５項第５号の規定に基づき認定されるようお願いします。</t>
    <rPh sb="27" eb="29">
      <t>シュヨウ</t>
    </rPh>
    <rPh sb="29" eb="32">
      <t>ゲンザイリョウ</t>
    </rPh>
    <rPh sb="35" eb="37">
      <t>セキユ</t>
    </rPh>
    <rPh sb="37" eb="39">
      <t>セイヒン</t>
    </rPh>
    <rPh sb="40" eb="42">
      <t>イカ</t>
    </rPh>
    <rPh sb="43" eb="46">
      <t>ゲンユトウ</t>
    </rPh>
    <phoneticPr fontId="3"/>
  </si>
  <si>
    <t>　 ※表には営んでいる事業のうち指定業種に属するもの（日本標準産業分類の細分類番号と細分類業種名）を全て記載。当該指定業種が複数ある場合には、その中で、最近１年間で最も売上高等が大きい事業が属する業種を左上太枠に記載。</t>
    <rPh sb="16" eb="18">
      <t>シテイ</t>
    </rPh>
    <rPh sb="21" eb="22">
      <t>ゾク</t>
    </rPh>
    <rPh sb="62" eb="64">
      <t>フクスウ</t>
    </rPh>
    <rPh sb="66" eb="68">
      <t>バアイ</t>
    </rPh>
    <phoneticPr fontId="3"/>
  </si>
  <si>
    <t>細分類業種名（非指定業種の場合は業種名）</t>
    <rPh sb="0" eb="3">
      <t>サイブンルイ</t>
    </rPh>
    <rPh sb="3" eb="5">
      <t>ギョウシュ</t>
    </rPh>
    <rPh sb="5" eb="6">
      <t>メイ</t>
    </rPh>
    <rPh sb="7" eb="8">
      <t>ヒ</t>
    </rPh>
    <rPh sb="8" eb="10">
      <t>シテイ</t>
    </rPh>
    <rPh sb="10" eb="12">
      <t>ギョウシュ</t>
    </rPh>
    <rPh sb="13" eb="15">
      <t>バアイ</t>
    </rPh>
    <rPh sb="16" eb="18">
      <t>ギョウシュ</t>
    </rPh>
    <rPh sb="18" eb="19">
      <t>メイ</t>
    </rPh>
    <phoneticPr fontId="3"/>
  </si>
  <si>
    <t>（参考） 事業が属する業種毎の最近1年間の売上高</t>
    <rPh sb="1" eb="3">
      <t>サンコウ</t>
    </rPh>
    <rPh sb="5" eb="7">
      <t>ジギョウ</t>
    </rPh>
    <rPh sb="8" eb="9">
      <t>ゾク</t>
    </rPh>
    <rPh sb="11" eb="14">
      <t>ギョウシュゴト</t>
    </rPh>
    <rPh sb="15" eb="17">
      <t>サイキン</t>
    </rPh>
    <rPh sb="18" eb="20">
      <t>ネンカン</t>
    </rPh>
    <rPh sb="21" eb="23">
      <t>ウリアゲ</t>
    </rPh>
    <rPh sb="23" eb="24">
      <t>ダカ</t>
    </rPh>
    <phoneticPr fontId="3"/>
  </si>
  <si>
    <t xml:space="preserve">    S / C</t>
    <phoneticPr fontId="3"/>
  </si>
  <si>
    <t>A / B - a / b</t>
    <phoneticPr fontId="3"/>
  </si>
  <si>
    <t xml:space="preserve">     A / B - a / b</t>
    <phoneticPr fontId="3"/>
  </si>
  <si>
    <r>
      <t>（注）　指定業種、非指定業種とも最も売上高が大きい業種</t>
    </r>
    <r>
      <rPr>
        <u/>
        <sz val="10"/>
        <color theme="1"/>
        <rFont val="BIZ UDPゴシック"/>
        <family val="3"/>
        <charset val="128"/>
      </rPr>
      <t>最低ひとつ</t>
    </r>
    <r>
      <rPr>
        <sz val="10"/>
        <color theme="1"/>
        <rFont val="BIZ UDPゴシック"/>
        <family val="3"/>
        <charset val="128"/>
      </rPr>
      <t>を記入。（非指定業種は、細分類番号は不要）
その他の業種は、その他指定業種とその他非指定業種に集約しても可。（その場合、業種欄への記入は不要）</t>
    </r>
    <rPh sb="1" eb="2">
      <t>チュウ</t>
    </rPh>
    <rPh sb="4" eb="8">
      <t>シテイギョウシュ</t>
    </rPh>
    <rPh sb="9" eb="14">
      <t>ヒシテイギョウシュ</t>
    </rPh>
    <rPh sb="16" eb="17">
      <t>モット</t>
    </rPh>
    <rPh sb="18" eb="20">
      <t>ウリアゲ</t>
    </rPh>
    <rPh sb="20" eb="21">
      <t>ダカ</t>
    </rPh>
    <rPh sb="22" eb="23">
      <t>オオ</t>
    </rPh>
    <rPh sb="25" eb="27">
      <t>ギョウシュ</t>
    </rPh>
    <rPh sb="27" eb="29">
      <t>サイテイ</t>
    </rPh>
    <rPh sb="33" eb="35">
      <t>キニュウ</t>
    </rPh>
    <rPh sb="37" eb="42">
      <t>ヒシテイギョウシュ</t>
    </rPh>
    <rPh sb="44" eb="47">
      <t>サイブンルイ</t>
    </rPh>
    <rPh sb="47" eb="49">
      <t>バンゴウ</t>
    </rPh>
    <rPh sb="50" eb="52">
      <t>フヨウ</t>
    </rPh>
    <rPh sb="56" eb="57">
      <t>ホカ</t>
    </rPh>
    <rPh sb="58" eb="60">
      <t>ギョウシュ</t>
    </rPh>
    <rPh sb="64" eb="65">
      <t>タ</t>
    </rPh>
    <rPh sb="65" eb="67">
      <t>シテイ</t>
    </rPh>
    <rPh sb="67" eb="69">
      <t>ギョウシュ</t>
    </rPh>
    <rPh sb="72" eb="73">
      <t>タ</t>
    </rPh>
    <rPh sb="73" eb="74">
      <t>ヒ</t>
    </rPh>
    <rPh sb="74" eb="76">
      <t>シテイ</t>
    </rPh>
    <rPh sb="76" eb="78">
      <t>ギョウシュ</t>
    </rPh>
    <rPh sb="79" eb="81">
      <t>シュウヤク</t>
    </rPh>
    <rPh sb="84" eb="85">
      <t>カ</t>
    </rPh>
    <rPh sb="89" eb="91">
      <t>バアイ</t>
    </rPh>
    <rPh sb="92" eb="94">
      <t>ギョウシュ</t>
    </rPh>
    <rPh sb="94" eb="95">
      <t>ラン</t>
    </rPh>
    <rPh sb="97" eb="99">
      <t>キニュウ</t>
    </rPh>
    <rPh sb="100" eb="102">
      <t>フヨウ</t>
    </rPh>
    <phoneticPr fontId="3"/>
  </si>
  <si>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3"/>
  </si>
  <si>
    <t>Ｅ / 
e</t>
    <phoneticPr fontId="3"/>
  </si>
  <si>
    <t>Ｓ / 
Ｃ</t>
    <phoneticPr fontId="3"/>
  </si>
  <si>
    <t>Ｓ' / 
Ｃ'</t>
    <phoneticPr fontId="3"/>
  </si>
  <si>
    <t>A' / B' - a' / b'</t>
    <phoneticPr fontId="3"/>
  </si>
  <si>
    <t>= P</t>
    <phoneticPr fontId="3"/>
  </si>
  <si>
    <t>指定業種に係る Ｐ</t>
    <rPh sb="0" eb="4">
      <t>シテイギョウシュ</t>
    </rPh>
    <rPh sb="5" eb="6">
      <t>カカ</t>
    </rPh>
    <phoneticPr fontId="3"/>
  </si>
  <si>
    <t>全体に係る Ｐ</t>
    <rPh sb="0" eb="2">
      <t>ゼンタイ</t>
    </rPh>
    <rPh sb="3" eb="4">
      <t>カカ</t>
    </rPh>
    <phoneticPr fontId="3"/>
  </si>
  <si>
    <t>（注）　認定申請にあたっては、営んでいる事業が全て指定業種に属することが疎明できる書類等（例えば、取り
扱っている製品・サービス等を疎明できる書類、許認可証など）や、上記の売上高が分かる書類等（例えば、計算表
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49" eb="50">
      <t>ト</t>
    </rPh>
    <rPh sb="52" eb="53">
      <t>アツカ</t>
    </rPh>
    <rPh sb="57" eb="59">
      <t>セイヒン</t>
    </rPh>
    <rPh sb="64" eb="65">
      <t>ナド</t>
    </rPh>
    <rPh sb="66" eb="68">
      <t>ソメイ</t>
    </rPh>
    <rPh sb="71" eb="73">
      <t>ショルイ</t>
    </rPh>
    <rPh sb="74" eb="77">
      <t>キョニンカ</t>
    </rPh>
    <rPh sb="77" eb="78">
      <t>ショウ</t>
    </rPh>
    <rPh sb="83" eb="85">
      <t>ジョウキ</t>
    </rPh>
    <rPh sb="86" eb="88">
      <t>ウリアゲ</t>
    </rPh>
    <rPh sb="88" eb="89">
      <t>ダカ</t>
    </rPh>
    <rPh sb="90" eb="91">
      <t>ワ</t>
    </rPh>
    <rPh sb="93" eb="95">
      <t>ショルイ</t>
    </rPh>
    <rPh sb="95" eb="96">
      <t>トウ</t>
    </rPh>
    <rPh sb="97" eb="98">
      <t>タト</t>
    </rPh>
    <rPh sb="101" eb="103">
      <t>ケイサン</t>
    </rPh>
    <rPh sb="103" eb="104">
      <t>ヒョウ</t>
    </rPh>
    <rPh sb="106" eb="108">
      <t>ウリアゲ</t>
    </rPh>
    <rPh sb="108" eb="110">
      <t>ダイチョウ</t>
    </rPh>
    <rPh sb="114" eb="116">
      <t>テイシュツ</t>
    </rPh>
    <rPh sb="117" eb="119">
      <t>ヒツヨウ</t>
    </rPh>
    <phoneticPr fontId="3"/>
  </si>
  <si>
    <r>
      <rPr>
        <sz val="11"/>
        <color theme="1"/>
        <rFont val="HGPｺﾞｼｯｸE"/>
        <family val="3"/>
        <charset val="128"/>
      </rPr>
      <t>①</t>
    </r>
    <r>
      <rPr>
        <sz val="11"/>
        <color theme="1"/>
        <rFont val="BIZ UDPゴシック"/>
        <family val="3"/>
        <charset val="128"/>
      </rPr>
      <t>「売上高計算表」シートの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に必要事項を入力して下さい。売上高を入力すると下に上昇率、依存率とP=が表示され
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には、名称・代表者名を入力し、印刷後に捺印するかご記入ください。</t>
    </r>
    <rPh sb="2" eb="4">
      <t>ウリアゲ</t>
    </rPh>
    <rPh sb="4" eb="5">
      <t>ダカ</t>
    </rPh>
    <rPh sb="5" eb="7">
      <t>ケイサン</t>
    </rPh>
    <rPh sb="7" eb="8">
      <t>ヒョウ</t>
    </rPh>
    <rPh sb="13" eb="14">
      <t>アオ</t>
    </rPh>
    <rPh sb="18" eb="20">
      <t>ヒツヨウ</t>
    </rPh>
    <rPh sb="20" eb="22">
      <t>ジコウ</t>
    </rPh>
    <rPh sb="23" eb="25">
      <t>ニュウリョク</t>
    </rPh>
    <rPh sb="27" eb="28">
      <t>クダ</t>
    </rPh>
    <rPh sb="31" eb="33">
      <t>ウリアゲ</t>
    </rPh>
    <rPh sb="33" eb="34">
      <t>ダカ</t>
    </rPh>
    <rPh sb="35" eb="37">
      <t>ニュウリョク</t>
    </rPh>
    <rPh sb="42" eb="45">
      <t>ジョウショウリツ</t>
    </rPh>
    <rPh sb="53" eb="55">
      <t>ヒョウジ</t>
    </rPh>
    <rPh sb="63" eb="65">
      <t>ニンテイ</t>
    </rPh>
    <rPh sb="65" eb="67">
      <t>シンセイ</t>
    </rPh>
    <rPh sb="68" eb="70">
      <t>ヨウケン</t>
    </rPh>
    <rPh sb="71" eb="72">
      <t>ミ</t>
    </rPh>
    <rPh sb="79" eb="81">
      <t>カクニン</t>
    </rPh>
    <rPh sb="89" eb="92">
      <t>サイカブ</t>
    </rPh>
    <rPh sb="93" eb="94">
      <t>アオ</t>
    </rPh>
    <phoneticPr fontId="3"/>
  </si>
  <si>
    <t>両面印刷してください。</t>
    <rPh sb="0" eb="2">
      <t>リョウメン</t>
    </rPh>
    <rPh sb="2" eb="4">
      <t>インサツ</t>
    </rPh>
    <phoneticPr fontId="3"/>
  </si>
  <si>
    <t>② 市長から認定を受けた日から３０日以内（土日・祝日を含む）に金融機関又は信用保証協会に対して、保証の申込みを行う
　　ことが必要です。</t>
    <rPh sb="12" eb="13">
      <t>ヒ</t>
    </rPh>
    <rPh sb="17" eb="18">
      <t>ニチ</t>
    </rPh>
    <rPh sb="18" eb="20">
      <t>イナイ</t>
    </rPh>
    <rPh sb="21" eb="23">
      <t>ドニチ</t>
    </rPh>
    <rPh sb="24" eb="26">
      <t>シュクジツ</t>
    </rPh>
    <rPh sb="27" eb="28">
      <t>フク</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</si>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</sst>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000"/>
    <numFmt numFmtId="179" formatCode="0.0%"/>
    <numFmt numFmtId="180" formatCode="0.00000"/>
    <numFmt numFmtId="181" formatCode="0.000"/>
  </numFmts>
  <fonts count="34">
    <font>
      <sz val="11"/>
      <color theme="1"/>
      <name val="游ゴシック"/>
      <family val="2"/>
      <charset val="128"/>
      <scheme val="minor"/>
    </font>
    <font>
      <sz val="11"/>
      <color theme="1"/>
      <name val="BIZ UDPゴシック"/>
      <family val="2"/>
      <charset val="128"/>
    </font>
    <font>
      <sz val="11"/>
      <color theme="1"/>
      <name val="ＭＳ Ｐゴシック"/>
      <family val="2"/>
      <charset val="128"/>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6"/>
      <name val="BIZ UDPゴシック"/>
      <family val="3"/>
      <charset val="128"/>
    </font>
    <font>
      <b/>
      <sz val="11"/>
      <color theme="1"/>
      <name val="BIZ UDPゴシック"/>
      <family val="3"/>
      <charset val="128"/>
    </font>
    <font>
      <sz val="12"/>
      <name val="BIZ UDPゴシック"/>
      <family val="3"/>
      <charset val="128"/>
    </font>
    <font>
      <sz val="11"/>
      <color theme="1"/>
      <name val="BIZ UDPゴシック"/>
      <family val="3"/>
      <charset val="128"/>
    </font>
    <font>
      <sz val="11"/>
      <color theme="1"/>
      <name val="HGPｺﾞｼｯｸE"/>
      <family val="3"/>
      <charset val="128"/>
    </font>
    <font>
      <sz val="11"/>
      <color theme="8" tint="-0.249977111117893"/>
      <name val="BIZ UDPゴシック"/>
      <family val="3"/>
      <charset val="128"/>
    </font>
    <font>
      <b/>
      <sz val="10"/>
      <color theme="1"/>
      <name val="BIZ UDPゴシック"/>
      <family val="3"/>
      <charset val="128"/>
    </font>
    <font>
      <sz val="9"/>
      <color rgb="FFFF0000"/>
      <name val="BIZ UDPゴシック"/>
      <family val="3"/>
      <charset val="128"/>
    </font>
    <font>
      <sz val="11"/>
      <name val="BIZ UDPゴシック"/>
      <family val="3"/>
      <charset val="128"/>
    </font>
    <font>
      <sz val="14"/>
      <name val="BIZ UDPゴシック"/>
      <family val="3"/>
      <charset val="128"/>
    </font>
    <font>
      <sz val="10.5"/>
      <name val="BIZ UDPゴシック"/>
      <family val="3"/>
      <charset val="128"/>
    </font>
    <font>
      <b/>
      <sz val="12"/>
      <color theme="1"/>
      <name val="BIZ UDPゴシック"/>
      <family val="3"/>
      <charset val="128"/>
    </font>
    <font>
      <sz val="11"/>
      <color rgb="FFFF0000"/>
      <name val="BIZ UDPゴシック"/>
      <family val="3"/>
      <charset val="128"/>
    </font>
    <font>
      <sz val="10"/>
      <color theme="1"/>
      <name val="BIZ UDPゴシック"/>
      <family val="3"/>
      <charset val="128"/>
    </font>
    <font>
      <sz val="9"/>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7"/>
      <name val="BIZ UDPゴシック"/>
      <family val="3"/>
      <charset val="128"/>
    </font>
    <font>
      <b/>
      <sz val="11"/>
      <color rgb="FFFF0000"/>
      <name val="BIZ UDPゴシック"/>
      <family val="3"/>
      <charset val="128"/>
    </font>
    <font>
      <b/>
      <u/>
      <sz val="11"/>
      <name val="BIZ UDPゴシック"/>
      <family val="3"/>
      <charset val="128"/>
    </font>
    <font>
      <b/>
      <u/>
      <sz val="10.5"/>
      <name val="BIZ UDPゴシック"/>
      <family val="3"/>
      <charset val="128"/>
    </font>
    <font>
      <sz val="8"/>
      <color rgb="FFFF0000"/>
      <name val="BIZ UDPゴシック"/>
      <family val="3"/>
      <charset val="128"/>
    </font>
    <font>
      <sz val="14"/>
      <color theme="1"/>
      <name val="BIZ UDPゴシック"/>
      <family val="3"/>
      <charset val="128"/>
    </font>
    <font>
      <sz val="9"/>
      <color indexed="81"/>
      <name val="MS P ゴシック"/>
      <family val="3"/>
      <charset val="128"/>
    </font>
    <font>
      <sz val="10.5"/>
      <color theme="1"/>
      <name val="BIZ UDPゴシック"/>
      <family val="3"/>
      <charset val="128"/>
    </font>
    <font>
      <u/>
      <sz val="10"/>
      <color theme="1"/>
      <name val="BIZ UDPゴシック"/>
      <family val="3"/>
      <charset val="128"/>
    </font>
    <font>
      <sz val="12"/>
      <color rgb="FFFFFF00"/>
      <name val="BIZ UDP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8">
    <xf numFmtId="0" fontId="0" fillId="0" borderId="0">
      <alignment vertical="center"/>
    </xf>
    <xf numFmtId="9"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4">
    <xf numFmtId="0" fontId="0" fillId="0" borderId="0" xfId="0">
      <alignment vertical="center"/>
    </xf>
    <xf numFmtId="0" fontId="9" fillId="0" borderId="0" xfId="0" applyFont="1">
      <alignment vertical="center"/>
    </xf>
    <xf numFmtId="0" fontId="6" fillId="0" borderId="0" xfId="2" applyFont="1" applyAlignment="1" applyProtection="1">
      <alignment vertical="center"/>
    </xf>
    <xf numFmtId="0" fontId="6" fillId="0" borderId="0" xfId="2" applyFont="1" applyBorder="1" applyAlignment="1" applyProtection="1">
      <alignment horizontal="center" vertical="center"/>
    </xf>
    <xf numFmtId="0" fontId="9" fillId="0" borderId="0" xfId="0" applyFont="1" applyProtection="1">
      <alignment vertical="center"/>
    </xf>
    <xf numFmtId="0" fontId="6" fillId="0" borderId="0" xfId="2" applyFont="1" applyBorder="1" applyAlignment="1" applyProtection="1">
      <alignment vertical="center"/>
    </xf>
    <xf numFmtId="0" fontId="9" fillId="0" borderId="0" xfId="0" applyFont="1" applyBorder="1" applyProtection="1">
      <alignment vertical="center"/>
    </xf>
    <xf numFmtId="0" fontId="14" fillId="0" borderId="0" xfId="0" applyFont="1" applyAlignment="1">
      <alignment vertical="center"/>
    </xf>
    <xf numFmtId="0" fontId="14" fillId="0" borderId="0" xfId="0" applyFont="1">
      <alignment vertical="center"/>
    </xf>
    <xf numFmtId="3" fontId="8" fillId="0" borderId="0" xfId="0" applyNumberFormat="1" applyFont="1" applyBorder="1" applyAlignment="1"/>
    <xf numFmtId="0" fontId="14" fillId="0" borderId="0" xfId="0" quotePrefix="1" applyFont="1" applyAlignment="1">
      <alignment horizontal="center" vertical="center"/>
    </xf>
    <xf numFmtId="0" fontId="14" fillId="0" borderId="0" xfId="0" quotePrefix="1" applyFont="1">
      <alignment vertical="center"/>
    </xf>
    <xf numFmtId="3" fontId="16" fillId="0" borderId="0" xfId="0" applyNumberFormat="1" applyFont="1" applyBorder="1" applyAlignment="1">
      <alignment horizontal="right"/>
    </xf>
    <xf numFmtId="0" fontId="9" fillId="0" borderId="0" xfId="0" applyFont="1" applyFill="1" applyAlignment="1" applyProtection="1">
      <alignment horizontal="right" vertical="center"/>
    </xf>
    <xf numFmtId="0" fontId="9" fillId="0" borderId="9" xfId="0" applyFont="1" applyBorder="1" applyAlignment="1">
      <alignment horizontal="right" vertical="center"/>
    </xf>
    <xf numFmtId="0" fontId="9" fillId="0" borderId="11" xfId="0" applyFont="1" applyBorder="1" applyAlignment="1">
      <alignment horizontal="righ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pplyAlignment="1">
      <alignment vertical="center"/>
    </xf>
    <xf numFmtId="0" fontId="14" fillId="0" borderId="0" xfId="0" quotePrefix="1" applyFont="1" applyProtection="1">
      <alignment vertical="center"/>
    </xf>
    <xf numFmtId="3" fontId="16" fillId="0" borderId="0" xfId="0" applyNumberFormat="1" applyFont="1" applyBorder="1" applyAlignment="1" applyProtection="1">
      <alignment horizontal="right"/>
    </xf>
    <xf numFmtId="0" fontId="14" fillId="0" borderId="0" xfId="0" applyFont="1" applyAlignment="1">
      <alignment horizontal="right" vertical="center" wrapText="1"/>
    </xf>
    <xf numFmtId="0" fontId="14" fillId="0" borderId="0" xfId="0" applyFont="1" applyAlignment="1">
      <alignment horizontal="left" vertical="center" wrapText="1"/>
    </xf>
    <xf numFmtId="0" fontId="7" fillId="0" borderId="0" xfId="0" applyFont="1" applyBorder="1" applyAlignment="1" applyProtection="1">
      <alignment horizontal="center" vertical="center"/>
    </xf>
    <xf numFmtId="0" fontId="14" fillId="0" borderId="0" xfId="0" applyFont="1" applyProtection="1">
      <alignment vertical="center"/>
    </xf>
    <xf numFmtId="0" fontId="8" fillId="0" borderId="0" xfId="2" applyFont="1" applyProtection="1">
      <alignment vertical="center"/>
    </xf>
    <xf numFmtId="0" fontId="16" fillId="0" borderId="0" xfId="0" applyFont="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Alignment="1" applyProtection="1">
      <alignment vertical="center"/>
    </xf>
    <xf numFmtId="0" fontId="14" fillId="0" borderId="0" xfId="0" applyFont="1" applyBorder="1" applyAlignment="1" applyProtection="1">
      <alignment horizontal="right" vertical="center"/>
    </xf>
    <xf numFmtId="0" fontId="14" fillId="0" borderId="0" xfId="0" applyFont="1" applyBorder="1" applyProtection="1">
      <alignment vertical="center"/>
    </xf>
    <xf numFmtId="176" fontId="8" fillId="0" borderId="0" xfId="2" applyNumberFormat="1" applyFont="1" applyFill="1" applyBorder="1" applyAlignment="1" applyProtection="1">
      <alignment horizontal="center" vertical="center"/>
    </xf>
    <xf numFmtId="0" fontId="19" fillId="0" borderId="0" xfId="0" applyFont="1">
      <alignment vertical="center"/>
    </xf>
    <xf numFmtId="0" fontId="20" fillId="0" borderId="0" xfId="0" applyFont="1" applyAlignment="1">
      <alignment horizontal="center" vertical="center" wrapText="1"/>
    </xf>
    <xf numFmtId="0" fontId="14" fillId="0" borderId="0" xfId="0" applyFont="1" applyBorder="1" applyAlignment="1">
      <alignment horizontal="right" vertical="center"/>
    </xf>
    <xf numFmtId="0" fontId="23" fillId="0" borderId="0" xfId="0" applyFont="1" applyBorder="1" applyAlignment="1">
      <alignment wrapText="1"/>
    </xf>
    <xf numFmtId="0" fontId="16" fillId="0" borderId="0" xfId="0" applyFont="1" applyAlignment="1">
      <alignment horizontal="right" vertical="center"/>
    </xf>
    <xf numFmtId="0" fontId="16" fillId="0" borderId="0" xfId="0" applyFont="1" applyAlignment="1">
      <alignment vertical="center"/>
    </xf>
    <xf numFmtId="0" fontId="14" fillId="0" borderId="0" xfId="0" applyFont="1" applyBorder="1">
      <alignment vertical="center"/>
    </xf>
    <xf numFmtId="0" fontId="16" fillId="0" borderId="0" xfId="0" applyFont="1" applyBorder="1" applyAlignment="1">
      <alignment horizontal="left"/>
    </xf>
    <xf numFmtId="0" fontId="16" fillId="0" borderId="0" xfId="0" applyFont="1" applyBorder="1" applyAlignment="1"/>
    <xf numFmtId="0" fontId="16" fillId="0" borderId="0" xfId="0" applyFont="1">
      <alignment vertical="center"/>
    </xf>
    <xf numFmtId="0" fontId="20" fillId="0" borderId="0" xfId="0" applyFont="1">
      <alignment vertical="center"/>
    </xf>
    <xf numFmtId="0" fontId="25" fillId="0" borderId="0" xfId="0" applyFont="1">
      <alignment vertical="center"/>
    </xf>
    <xf numFmtId="0" fontId="14" fillId="0" borderId="0" xfId="2" applyFont="1">
      <alignment vertical="center"/>
    </xf>
    <xf numFmtId="0" fontId="16" fillId="0" borderId="0" xfId="0" applyFont="1" applyBorder="1" applyAlignment="1">
      <alignment horizontal="center" vertical="center"/>
    </xf>
    <xf numFmtId="0" fontId="14" fillId="0" borderId="0" xfId="0" applyFont="1" applyBorder="1" applyAlignment="1">
      <alignment horizontal="center" vertical="center"/>
    </xf>
    <xf numFmtId="0" fontId="8" fillId="0" borderId="0" xfId="2" applyFont="1">
      <alignment vertical="center"/>
    </xf>
    <xf numFmtId="0" fontId="8" fillId="0" borderId="0" xfId="2" applyFont="1" applyAlignment="1">
      <alignment horizontal="left" vertical="top"/>
    </xf>
    <xf numFmtId="0" fontId="14" fillId="0" borderId="0" xfId="0" applyFont="1" applyAlignment="1">
      <alignment horizontal="left" vertical="top"/>
    </xf>
    <xf numFmtId="0" fontId="16" fillId="0" borderId="0" xfId="0" applyFont="1" applyAlignment="1">
      <alignment horizontal="justify" vertical="center"/>
    </xf>
    <xf numFmtId="0" fontId="14" fillId="0" borderId="0" xfId="0" applyFont="1" applyAlignment="1"/>
    <xf numFmtId="0" fontId="23" fillId="0" borderId="0" xfId="0" applyFont="1" applyAlignment="1"/>
    <xf numFmtId="0" fontId="16" fillId="0" borderId="0" xfId="0" applyFont="1" applyAlignment="1">
      <alignment horizontal="justify"/>
    </xf>
    <xf numFmtId="0" fontId="21" fillId="0" borderId="0" xfId="2" applyFont="1" applyAlignment="1">
      <alignment horizontal="left" wrapText="1"/>
    </xf>
    <xf numFmtId="0" fontId="16" fillId="3" borderId="22" xfId="0" applyFont="1" applyFill="1" applyBorder="1" applyAlignment="1" applyProtection="1">
      <alignment vertical="center"/>
    </xf>
    <xf numFmtId="0" fontId="8" fillId="0" borderId="0" xfId="2" applyFont="1" applyAlignment="1">
      <alignment horizontal="center" vertical="center" wrapText="1"/>
    </xf>
    <xf numFmtId="0" fontId="14" fillId="2" borderId="7" xfId="0" applyFont="1" applyFill="1" applyBorder="1" applyAlignment="1" applyProtection="1">
      <alignment horizontal="right" vertical="center"/>
      <protection locked="0"/>
    </xf>
    <xf numFmtId="0" fontId="14" fillId="2" borderId="7" xfId="0" applyFont="1" applyFill="1" applyBorder="1" applyProtection="1">
      <alignment vertical="center"/>
      <protection locked="0"/>
    </xf>
    <xf numFmtId="3" fontId="27" fillId="0" borderId="0" xfId="0" applyNumberFormat="1" applyFont="1" applyBorder="1" applyAlignment="1" applyProtection="1">
      <alignment horizontal="right"/>
    </xf>
    <xf numFmtId="0" fontId="28" fillId="0" borderId="0" xfId="0" applyFont="1" applyBorder="1" applyAlignment="1">
      <alignment wrapText="1"/>
    </xf>
    <xf numFmtId="0" fontId="14" fillId="0" borderId="0" xfId="0" applyFont="1" applyAlignment="1">
      <alignment horizontal="right" vertical="center"/>
    </xf>
    <xf numFmtId="0" fontId="22" fillId="0" borderId="0" xfId="0" applyFont="1" applyBorder="1" applyAlignment="1" applyProtection="1">
      <alignment horizontal="right" vertical="center"/>
    </xf>
    <xf numFmtId="0" fontId="22" fillId="0" borderId="0" xfId="0" applyFont="1" applyAlignment="1" applyProtection="1">
      <alignment vertical="center"/>
    </xf>
    <xf numFmtId="0" fontId="22"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0" xfId="0" applyFont="1" applyBorder="1" applyAlignment="1" applyProtection="1">
      <alignment horizontal="center" vertical="center"/>
    </xf>
    <xf numFmtId="0" fontId="22" fillId="0" borderId="0" xfId="0" applyFont="1" applyAlignment="1" applyProtection="1">
      <alignment horizontal="right" vertical="center"/>
    </xf>
    <xf numFmtId="0" fontId="22" fillId="0" borderId="0" xfId="0" applyFont="1" applyAlignment="1" applyProtection="1">
      <alignment horizontal="center" vertical="center"/>
    </xf>
    <xf numFmtId="0" fontId="14" fillId="0" borderId="0" xfId="0" applyFont="1" applyBorder="1" applyAlignment="1" applyProtection="1">
      <alignment vertical="center"/>
    </xf>
    <xf numFmtId="0" fontId="8" fillId="0" borderId="0" xfId="2" applyFont="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24" xfId="0" applyFont="1" applyBorder="1" applyAlignment="1">
      <alignment horizontal="right" vertical="center"/>
    </xf>
    <xf numFmtId="0" fontId="14" fillId="0" borderId="4" xfId="0" applyFont="1" applyBorder="1">
      <alignment vertical="center"/>
    </xf>
    <xf numFmtId="0" fontId="16" fillId="0" borderId="0" xfId="0" applyFont="1" applyBorder="1" applyAlignment="1">
      <alignment vertical="center"/>
    </xf>
    <xf numFmtId="0" fontId="16" fillId="0" borderId="5" xfId="0" applyFont="1" applyBorder="1" applyAlignment="1">
      <alignment vertical="center"/>
    </xf>
    <xf numFmtId="0" fontId="16" fillId="0" borderId="4" xfId="0" applyFont="1" applyBorder="1" applyAlignment="1">
      <alignment horizontal="left" vertical="center" indent="1"/>
    </xf>
    <xf numFmtId="0" fontId="16" fillId="0" borderId="0" xfId="0" applyFont="1" applyBorder="1" applyAlignment="1">
      <alignment horizontal="left" vertical="center" indent="1"/>
    </xf>
    <xf numFmtId="0" fontId="14" fillId="0" borderId="5" xfId="0" applyFont="1" applyBorder="1">
      <alignment vertical="center"/>
    </xf>
    <xf numFmtId="9" fontId="21" fillId="0" borderId="0" xfId="1" applyNumberFormat="1" applyFont="1" applyFill="1" applyBorder="1" applyAlignment="1">
      <alignment horizontal="left" vertical="center"/>
    </xf>
    <xf numFmtId="0" fontId="14" fillId="0" borderId="0" xfId="0" applyFont="1" applyAlignment="1">
      <alignment horizontal="left" vertical="center"/>
    </xf>
    <xf numFmtId="3" fontId="8" fillId="0" borderId="0" xfId="2" applyNumberFormat="1" applyFont="1" applyBorder="1" applyAlignment="1">
      <alignment horizontal="right" vertical="center"/>
    </xf>
    <xf numFmtId="176" fontId="8" fillId="0" borderId="0" xfId="2" applyNumberFormat="1" applyFont="1" applyFill="1" applyBorder="1" applyAlignment="1">
      <alignment horizontal="center" vertical="center"/>
    </xf>
    <xf numFmtId="10" fontId="21" fillId="0" borderId="0" xfId="1" applyNumberFormat="1" applyFont="1" applyFill="1" applyBorder="1" applyAlignment="1">
      <alignment horizontal="center" vertical="center"/>
    </xf>
    <xf numFmtId="0" fontId="16" fillId="0" borderId="0" xfId="0" applyFont="1" applyAlignment="1">
      <alignment vertical="center" wrapText="1"/>
    </xf>
    <xf numFmtId="0" fontId="21" fillId="0" borderId="0" xfId="2" applyFont="1" applyAlignment="1">
      <alignment horizontal="left" vertical="center" wrapText="1"/>
    </xf>
    <xf numFmtId="0" fontId="20" fillId="0" borderId="0" xfId="2" applyFont="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left" vertical="center"/>
    </xf>
    <xf numFmtId="0" fontId="13" fillId="0" borderId="0" xfId="0" applyFont="1" applyBorder="1" applyAlignment="1">
      <alignment vertical="center" wrapText="1"/>
    </xf>
    <xf numFmtId="0" fontId="13" fillId="0" borderId="0" xfId="0" applyFont="1" applyAlignment="1">
      <alignment vertical="center" wrapText="1"/>
    </xf>
    <xf numFmtId="0" fontId="22" fillId="0" borderId="0" xfId="0" applyFont="1" applyBorder="1" applyAlignment="1">
      <alignment vertical="center" wrapText="1"/>
    </xf>
    <xf numFmtId="0" fontId="14" fillId="0" borderId="0" xfId="0" applyFont="1" applyAlignment="1">
      <alignment vertical="center" wrapText="1"/>
    </xf>
    <xf numFmtId="0" fontId="16" fillId="0" borderId="0" xfId="0" applyFont="1" applyAlignment="1">
      <alignment horizontal="center" vertical="center"/>
    </xf>
    <xf numFmtId="0" fontId="14" fillId="0" borderId="0" xfId="0" applyFont="1" applyFill="1" applyBorder="1" applyAlignment="1" applyProtection="1">
      <alignment vertical="center"/>
    </xf>
    <xf numFmtId="177" fontId="15" fillId="0" borderId="7" xfId="0" applyNumberFormat="1" applyFont="1" applyBorder="1" applyAlignment="1" applyProtection="1">
      <alignment horizontal="right"/>
    </xf>
    <xf numFmtId="0" fontId="14" fillId="0" borderId="0" xfId="0" applyFont="1" applyAlignment="1">
      <alignment horizontal="center" vertical="center" wrapText="1"/>
    </xf>
    <xf numFmtId="0" fontId="9" fillId="0" borderId="0" xfId="0" applyFont="1" applyAlignment="1" applyProtection="1">
      <alignment vertical="center"/>
    </xf>
    <xf numFmtId="0" fontId="13" fillId="0" borderId="0" xfId="0" applyFont="1" applyAlignment="1">
      <alignment vertical="center"/>
    </xf>
    <xf numFmtId="0" fontId="14" fillId="0" borderId="0" xfId="0" quotePrefix="1" applyFont="1" applyAlignment="1" applyProtection="1">
      <alignment vertical="center"/>
    </xf>
    <xf numFmtId="3" fontId="16" fillId="0" borderId="0" xfId="0" applyNumberFormat="1" applyFont="1" applyBorder="1" applyAlignment="1" applyProtection="1">
      <alignment horizontal="right" vertical="center"/>
    </xf>
    <xf numFmtId="0" fontId="13" fillId="0" borderId="0" xfId="0" applyFont="1" applyBorder="1" applyAlignment="1">
      <alignment vertical="center"/>
    </xf>
    <xf numFmtId="49" fontId="16" fillId="3" borderId="21" xfId="0" applyNumberFormat="1" applyFont="1" applyFill="1" applyBorder="1" applyAlignment="1" applyProtection="1">
      <alignment horizontal="center" vertical="center"/>
      <protection locked="0"/>
    </xf>
    <xf numFmtId="0" fontId="16" fillId="0" borderId="22" xfId="0" applyFont="1" applyFill="1" applyBorder="1" applyAlignment="1" applyProtection="1">
      <alignment vertical="center"/>
    </xf>
    <xf numFmtId="0" fontId="14" fillId="0" borderId="0" xfId="0" applyFont="1" applyAlignment="1" applyProtection="1"/>
    <xf numFmtId="0" fontId="8" fillId="0" borderId="0" xfId="2" applyFont="1" applyAlignment="1" applyProtection="1"/>
    <xf numFmtId="0" fontId="21" fillId="0" borderId="0" xfId="2" applyFont="1" applyAlignment="1">
      <alignment horizontal="left" vertical="center" wrapText="1"/>
    </xf>
    <xf numFmtId="0" fontId="20" fillId="0" borderId="0" xfId="0" applyFont="1" applyAlignment="1">
      <alignment horizontal="right" vertical="center"/>
    </xf>
    <xf numFmtId="0" fontId="16" fillId="0" borderId="0" xfId="0" applyFont="1" applyBorder="1" applyAlignment="1">
      <alignment horizontal="right" vertical="center"/>
    </xf>
    <xf numFmtId="0" fontId="16" fillId="0" borderId="0" xfId="0" applyFont="1" applyFill="1" applyBorder="1" applyAlignment="1" applyProtection="1">
      <alignment horizontal="right" vertical="center"/>
    </xf>
    <xf numFmtId="0" fontId="16" fillId="0" borderId="0" xfId="0" applyFont="1" applyBorder="1">
      <alignment vertical="center"/>
    </xf>
    <xf numFmtId="3" fontId="9" fillId="0" borderId="0" xfId="0" applyNumberFormat="1" applyFont="1" applyBorder="1" applyAlignment="1" applyProtection="1"/>
    <xf numFmtId="0" fontId="16" fillId="0" borderId="21" xfId="0" applyFont="1" applyFill="1" applyBorder="1" applyAlignment="1" applyProtection="1">
      <alignment vertical="center"/>
    </xf>
    <xf numFmtId="0" fontId="7" fillId="0" borderId="0" xfId="0" applyFont="1" applyBorder="1" applyAlignment="1" applyProtection="1">
      <alignment horizontal="center" vertical="center"/>
    </xf>
    <xf numFmtId="0" fontId="14" fillId="0" borderId="0" xfId="0" applyFont="1" applyAlignment="1">
      <alignment horizontal="center" vertical="center" wrapText="1"/>
    </xf>
    <xf numFmtId="0" fontId="14" fillId="0" borderId="0" xfId="0" applyFont="1" applyAlignment="1">
      <alignment vertical="top"/>
    </xf>
    <xf numFmtId="0" fontId="14" fillId="0" borderId="0" xfId="0" applyFont="1" applyAlignment="1">
      <alignment wrapText="1"/>
    </xf>
    <xf numFmtId="0" fontId="14" fillId="0" borderId="0" xfId="0" applyFont="1" applyAlignment="1">
      <alignment vertical="top" wrapText="1"/>
    </xf>
    <xf numFmtId="0" fontId="16" fillId="0" borderId="0" xfId="0" applyFont="1" applyAlignment="1"/>
    <xf numFmtId="0" fontId="14" fillId="0" borderId="0" xfId="0" applyFont="1" applyAlignment="1">
      <alignment horizontal="right"/>
    </xf>
    <xf numFmtId="0" fontId="19" fillId="0" borderId="0" xfId="0" applyFont="1" applyBorder="1" applyAlignment="1">
      <alignment vertical="center" wrapText="1"/>
    </xf>
    <xf numFmtId="0" fontId="9" fillId="0" borderId="0" xfId="0" applyFont="1" applyBorder="1" applyAlignment="1">
      <alignment vertical="center"/>
    </xf>
    <xf numFmtId="38" fontId="9" fillId="0" borderId="0" xfId="0" applyNumberFormat="1" applyFont="1" applyBorder="1" applyAlignment="1">
      <alignment vertical="center"/>
    </xf>
    <xf numFmtId="9" fontId="9" fillId="0" borderId="0" xfId="1" applyFont="1" applyBorder="1" applyAlignment="1">
      <alignment horizontal="right" vertical="center"/>
    </xf>
    <xf numFmtId="178" fontId="15" fillId="0" borderId="0" xfId="0" applyNumberFormat="1" applyFont="1" applyBorder="1" applyAlignment="1">
      <alignment horizontal="right"/>
    </xf>
    <xf numFmtId="0" fontId="9" fillId="0" borderId="0" xfId="0" applyFont="1" applyBorder="1" applyAlignment="1">
      <alignment horizontal="center" vertical="center"/>
    </xf>
    <xf numFmtId="0" fontId="19" fillId="0" borderId="0" xfId="0" applyFont="1" applyBorder="1" applyAlignment="1">
      <alignment horizontal="center" vertical="center" wrapText="1"/>
    </xf>
    <xf numFmtId="0" fontId="9" fillId="0" borderId="0" xfId="0" applyFont="1" applyAlignment="1" applyProtection="1">
      <alignment vertical="center" wrapText="1"/>
    </xf>
    <xf numFmtId="0" fontId="33" fillId="0" borderId="0" xfId="0" applyFont="1">
      <alignment vertical="center"/>
    </xf>
    <xf numFmtId="0" fontId="14" fillId="2" borderId="0" xfId="0" applyFont="1" applyFill="1" applyBorder="1" applyAlignment="1" applyProtection="1">
      <alignment vertical="center"/>
      <protection locked="0"/>
    </xf>
    <xf numFmtId="38" fontId="9" fillId="0" borderId="0" xfId="4" applyNumberFormat="1" applyFont="1" applyFill="1" applyBorder="1" applyAlignment="1" applyProtection="1">
      <alignment vertical="center"/>
    </xf>
    <xf numFmtId="0" fontId="9" fillId="0" borderId="0" xfId="0" applyFont="1" applyFill="1" applyBorder="1" applyAlignment="1" applyProtection="1">
      <alignment vertical="center" wrapText="1"/>
    </xf>
    <xf numFmtId="0" fontId="14" fillId="2" borderId="0" xfId="0" applyFont="1" applyFill="1" applyBorder="1" applyAlignment="1" applyProtection="1">
      <alignment vertical="center"/>
    </xf>
    <xf numFmtId="0" fontId="14" fillId="2" borderId="7" xfId="0" applyFont="1" applyFill="1" applyBorder="1" applyAlignment="1">
      <alignment horizontal="right" vertical="center"/>
    </xf>
    <xf numFmtId="0" fontId="14" fillId="2" borderId="7" xfId="0" applyFont="1" applyFill="1" applyBorder="1">
      <alignment vertical="center"/>
    </xf>
    <xf numFmtId="181" fontId="9" fillId="0" borderId="0" xfId="0" applyNumberFormat="1" applyFont="1">
      <alignment vertical="center"/>
    </xf>
    <xf numFmtId="180" fontId="13" fillId="0" borderId="0" xfId="0" applyNumberFormat="1" applyFont="1" applyAlignment="1">
      <alignment vertical="center" wrapText="1"/>
    </xf>
    <xf numFmtId="180" fontId="9" fillId="0" borderId="0" xfId="0" applyNumberFormat="1" applyFont="1">
      <alignment vertical="center"/>
    </xf>
    <xf numFmtId="38" fontId="8" fillId="0" borderId="7" xfId="4" applyFont="1" applyBorder="1" applyAlignment="1" applyProtection="1">
      <alignment shrinkToFit="1"/>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179" fontId="15" fillId="0" borderId="7" xfId="1" applyNumberFormat="1" applyFont="1" applyBorder="1" applyAlignment="1" applyProtection="1">
      <alignment horizontal="right"/>
    </xf>
    <xf numFmtId="0" fontId="14" fillId="2" borderId="7" xfId="0" applyFont="1" applyFill="1" applyBorder="1" applyAlignment="1" applyProtection="1">
      <alignment vertical="center"/>
      <protection locked="0"/>
    </xf>
    <xf numFmtId="178" fontId="8" fillId="0" borderId="7" xfId="0" applyNumberFormat="1" applyFont="1" applyBorder="1" applyAlignment="1" applyProtection="1">
      <alignment horizontal="right"/>
    </xf>
    <xf numFmtId="179" fontId="15" fillId="0" borderId="7" xfId="1" applyNumberFormat="1" applyFont="1" applyBorder="1" applyAlignment="1">
      <alignment horizontal="right"/>
    </xf>
    <xf numFmtId="0" fontId="31" fillId="0" borderId="0" xfId="0" applyFont="1" applyAlignment="1">
      <alignment vertical="center" wrapText="1"/>
    </xf>
    <xf numFmtId="0" fontId="16" fillId="0" borderId="0" xfId="0" applyFont="1" applyAlignment="1">
      <alignment vertical="center" wrapText="1"/>
    </xf>
    <xf numFmtId="38" fontId="8" fillId="0" borderId="11" xfId="4" applyFont="1" applyBorder="1" applyAlignment="1">
      <alignment shrinkToFit="1"/>
    </xf>
    <xf numFmtId="0" fontId="16" fillId="0" borderId="4" xfId="0" applyFont="1" applyBorder="1" applyAlignment="1">
      <alignment horizontal="right" vertical="top"/>
    </xf>
    <xf numFmtId="0" fontId="16" fillId="0" borderId="0" xfId="0" applyFont="1" applyBorder="1" applyAlignment="1">
      <alignment horizontal="right" vertical="top"/>
    </xf>
    <xf numFmtId="0" fontId="16" fillId="0" borderId="5" xfId="0" applyFont="1" applyBorder="1" applyAlignment="1">
      <alignment horizontal="right" vertical="top"/>
    </xf>
    <xf numFmtId="0" fontId="16" fillId="0" borderId="6" xfId="0" applyFont="1" applyBorder="1" applyAlignment="1">
      <alignment horizontal="right" vertical="top"/>
    </xf>
    <xf numFmtId="0" fontId="16" fillId="0" borderId="7" xfId="0" applyFont="1" applyBorder="1" applyAlignment="1">
      <alignment horizontal="right" vertical="top"/>
    </xf>
    <xf numFmtId="0" fontId="16" fillId="0" borderId="8" xfId="0" applyFont="1" applyBorder="1" applyAlignment="1">
      <alignment horizontal="right" vertical="top"/>
    </xf>
    <xf numFmtId="0" fontId="16" fillId="3" borderId="22" xfId="0" applyFont="1" applyFill="1" applyBorder="1" applyAlignment="1" applyProtection="1">
      <alignment vertical="center"/>
      <protection locked="0"/>
    </xf>
    <xf numFmtId="0" fontId="16" fillId="3" borderId="23" xfId="0" applyFont="1" applyFill="1" applyBorder="1" applyAlignment="1" applyProtection="1">
      <alignment vertical="center"/>
      <protection locked="0"/>
    </xf>
    <xf numFmtId="0" fontId="16" fillId="2" borderId="11" xfId="0" applyFont="1" applyFill="1" applyBorder="1" applyAlignment="1" applyProtection="1">
      <alignment vertical="center"/>
      <protection locked="0"/>
    </xf>
    <xf numFmtId="0" fontId="16" fillId="2" borderId="10" xfId="0" applyFont="1" applyFill="1" applyBorder="1" applyAlignment="1" applyProtection="1">
      <alignment vertical="center"/>
      <protection locked="0"/>
    </xf>
    <xf numFmtId="2" fontId="8" fillId="0" borderId="11" xfId="0" applyNumberFormat="1" applyFont="1" applyBorder="1" applyAlignment="1">
      <alignment vertical="center" shrinkToFit="1"/>
    </xf>
    <xf numFmtId="0" fontId="16" fillId="3" borderId="6" xfId="0" applyFont="1" applyFill="1" applyBorder="1" applyAlignment="1" applyProtection="1">
      <alignment vertical="center"/>
      <protection locked="0"/>
    </xf>
    <xf numFmtId="0" fontId="16" fillId="3" borderId="7" xfId="0" applyFont="1" applyFill="1" applyBorder="1" applyAlignment="1" applyProtection="1">
      <alignment vertical="center"/>
      <protection locked="0"/>
    </xf>
    <xf numFmtId="0" fontId="16" fillId="3" borderId="8" xfId="0" applyFont="1" applyFill="1" applyBorder="1" applyAlignment="1" applyProtection="1">
      <alignment vertical="center"/>
      <protection locked="0"/>
    </xf>
    <xf numFmtId="0" fontId="16" fillId="2" borderId="9" xfId="0" applyFont="1" applyFill="1" applyBorder="1" applyAlignment="1" applyProtection="1">
      <alignment vertical="center"/>
      <protection locked="0"/>
    </xf>
    <xf numFmtId="0" fontId="16" fillId="0" borderId="2" xfId="0" applyFont="1" applyBorder="1" applyAlignment="1">
      <alignment vertical="center" wrapText="1"/>
    </xf>
    <xf numFmtId="0" fontId="16" fillId="0" borderId="0" xfId="0" applyFont="1" applyBorder="1" applyAlignment="1">
      <alignment vertical="center" wrapText="1"/>
    </xf>
    <xf numFmtId="0" fontId="20" fillId="0" borderId="0" xfId="2" applyFont="1" applyAlignment="1">
      <alignment horizontal="center" vertical="top" wrapText="1"/>
    </xf>
    <xf numFmtId="0" fontId="14" fillId="2" borderId="0" xfId="0" applyFont="1" applyFill="1" applyBorder="1" applyAlignment="1" applyProtection="1">
      <alignment vertical="center" wrapText="1"/>
      <protection locked="0"/>
    </xf>
    <xf numFmtId="0" fontId="21" fillId="0" borderId="0" xfId="2" applyFont="1" applyAlignment="1">
      <alignment horizontal="left" vertical="center" wrapText="1"/>
    </xf>
    <xf numFmtId="0" fontId="16" fillId="2" borderId="0" xfId="0" applyFont="1" applyFill="1" applyBorder="1" applyAlignment="1" applyProtection="1">
      <alignment vertical="center" wrapText="1"/>
    </xf>
    <xf numFmtId="0" fontId="16" fillId="2" borderId="7" xfId="0" applyFont="1" applyFill="1" applyBorder="1" applyAlignment="1" applyProtection="1"/>
    <xf numFmtId="0" fontId="14" fillId="2" borderId="0" xfId="0" applyFont="1" applyFill="1" applyBorder="1" applyAlignment="1" applyProtection="1">
      <alignment vertical="center"/>
      <protection locked="0"/>
    </xf>
    <xf numFmtId="0" fontId="16" fillId="2" borderId="0" xfId="0" applyFont="1" applyFill="1" applyAlignment="1" applyProtection="1">
      <alignment vertical="center" wrapText="1"/>
    </xf>
    <xf numFmtId="0" fontId="21" fillId="0" borderId="0" xfId="0" applyFont="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2" xfId="0" applyFont="1" applyFill="1" applyBorder="1" applyAlignment="1" applyProtection="1">
      <alignment vertical="center"/>
    </xf>
    <xf numFmtId="0" fontId="16" fillId="0" borderId="23" xfId="0" applyFont="1" applyFill="1" applyBorder="1" applyAlignment="1" applyProtection="1">
      <alignment vertical="center"/>
    </xf>
    <xf numFmtId="0" fontId="16" fillId="0" borderId="11" xfId="0" applyFont="1" applyFill="1" applyBorder="1" applyAlignment="1" applyProtection="1">
      <alignment vertical="center"/>
    </xf>
    <xf numFmtId="0" fontId="16" fillId="0" borderId="10" xfId="0" applyFont="1" applyFill="1" applyBorder="1" applyAlignment="1" applyProtection="1">
      <alignment vertical="center"/>
    </xf>
    <xf numFmtId="0" fontId="16" fillId="0" borderId="9" xfId="0" applyFont="1" applyFill="1" applyBorder="1" applyAlignment="1" applyProtection="1">
      <alignment vertical="center"/>
    </xf>
    <xf numFmtId="0" fontId="16" fillId="0" borderId="6" xfId="0" applyFont="1" applyFill="1" applyBorder="1" applyAlignment="1" applyProtection="1">
      <alignment vertical="center"/>
    </xf>
    <xf numFmtId="0" fontId="16" fillId="0" borderId="7" xfId="0" applyFont="1" applyFill="1" applyBorder="1" applyAlignment="1" applyProtection="1">
      <alignment vertical="center"/>
    </xf>
    <xf numFmtId="0" fontId="16" fillId="0" borderId="8" xfId="0" applyFont="1" applyFill="1" applyBorder="1" applyAlignment="1" applyProtection="1">
      <alignment vertical="center"/>
    </xf>
    <xf numFmtId="0" fontId="14" fillId="2" borderId="0" xfId="0" applyFont="1" applyFill="1" applyBorder="1" applyAlignment="1" applyProtection="1">
      <alignment horizontal="center" vertical="center"/>
    </xf>
    <xf numFmtId="9" fontId="9" fillId="0" borderId="9" xfId="1" applyFont="1" applyBorder="1" applyAlignment="1">
      <alignment horizontal="right" vertical="center"/>
    </xf>
    <xf numFmtId="9" fontId="9" fillId="0" borderId="11" xfId="1" applyFont="1" applyBorder="1" applyAlignment="1">
      <alignment horizontal="right" vertical="center"/>
    </xf>
    <xf numFmtId="9" fontId="9" fillId="0" borderId="10" xfId="1" applyFont="1" applyBorder="1" applyAlignment="1">
      <alignment horizontal="right" vertical="center"/>
    </xf>
    <xf numFmtId="179" fontId="29" fillId="0" borderId="7" xfId="1" applyNumberFormat="1" applyFont="1" applyBorder="1" applyAlignment="1"/>
    <xf numFmtId="0" fontId="9" fillId="0" borderId="1" xfId="0" applyFont="1" applyBorder="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38" fontId="9" fillId="0" borderId="9" xfId="4" applyFont="1" applyBorder="1" applyAlignment="1">
      <alignment vertical="center" shrinkToFit="1"/>
    </xf>
    <xf numFmtId="38" fontId="9" fillId="0" borderId="11" xfId="4" applyFont="1" applyBorder="1" applyAlignment="1">
      <alignment vertical="center" shrinkToFit="1"/>
    </xf>
    <xf numFmtId="38" fontId="9" fillId="0" borderId="10" xfId="4" applyFont="1" applyBorder="1" applyAlignment="1">
      <alignment vertical="center" shrinkToFit="1"/>
    </xf>
    <xf numFmtId="38" fontId="9" fillId="2" borderId="11" xfId="4" applyFont="1" applyFill="1" applyBorder="1" applyAlignment="1" applyProtection="1">
      <alignment vertical="center" shrinkToFit="1"/>
      <protection locked="0"/>
    </xf>
    <xf numFmtId="38" fontId="9" fillId="2" borderId="10" xfId="4" applyFont="1" applyFill="1" applyBorder="1" applyAlignment="1" applyProtection="1">
      <alignment vertical="center" shrinkToFit="1"/>
      <protection locked="0"/>
    </xf>
    <xf numFmtId="179" fontId="15" fillId="0" borderId="7" xfId="1" applyNumberFormat="1" applyFont="1" applyBorder="1" applyAlignment="1"/>
    <xf numFmtId="0" fontId="23" fillId="0" borderId="0" xfId="0" applyFont="1" applyBorder="1" applyAlignment="1">
      <alignment horizont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7" fillId="0" borderId="0" xfId="0" applyFont="1" applyBorder="1" applyAlignment="1" applyProtection="1">
      <alignment horizontal="center" vertical="center"/>
    </xf>
    <xf numFmtId="38" fontId="9" fillId="2" borderId="11" xfId="4" applyNumberFormat="1" applyFont="1" applyFill="1" applyBorder="1" applyAlignment="1" applyProtection="1">
      <alignment vertical="center" shrinkToFit="1"/>
      <protection locked="0"/>
    </xf>
    <xf numFmtId="38" fontId="9" fillId="2" borderId="10" xfId="4" applyNumberFormat="1" applyFont="1" applyFill="1" applyBorder="1" applyAlignment="1" applyProtection="1">
      <alignment vertical="center" shrinkToFit="1"/>
      <protection locked="0"/>
    </xf>
    <xf numFmtId="0" fontId="9" fillId="0" borderId="0" xfId="0" applyFont="1" applyAlignment="1" applyProtection="1">
      <alignment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49" fontId="9" fillId="4" borderId="9" xfId="0" applyNumberFormat="1" applyFont="1" applyFill="1" applyBorder="1" applyAlignment="1" applyProtection="1">
      <alignment horizontal="center" vertical="center"/>
      <protection locked="0"/>
    </xf>
    <xf numFmtId="49" fontId="9" fillId="4" borderId="11" xfId="0" applyNumberFormat="1" applyFont="1" applyFill="1" applyBorder="1" applyAlignment="1" applyProtection="1">
      <alignment horizontal="center" vertical="center"/>
      <protection locked="0"/>
    </xf>
    <xf numFmtId="49" fontId="9" fillId="4" borderId="10" xfId="0" applyNumberFormat="1" applyFont="1" applyFill="1" applyBorder="1" applyAlignment="1" applyProtection="1">
      <alignment horizontal="center" vertical="center"/>
      <protection locked="0"/>
    </xf>
    <xf numFmtId="0" fontId="9" fillId="4" borderId="9"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9" fillId="4" borderId="10" xfId="0" applyFont="1" applyFill="1" applyBorder="1" applyAlignment="1" applyProtection="1">
      <alignment vertical="center"/>
      <protection locked="0"/>
    </xf>
    <xf numFmtId="0" fontId="19" fillId="4" borderId="9"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38" fontId="9" fillId="4" borderId="9" xfId="4" applyFont="1" applyFill="1" applyBorder="1" applyAlignment="1" applyProtection="1">
      <alignment vertical="center" shrinkToFit="1"/>
      <protection locked="0"/>
    </xf>
    <xf numFmtId="38" fontId="9" fillId="4" borderId="11" xfId="4" applyFont="1" applyFill="1" applyBorder="1" applyAlignment="1" applyProtection="1">
      <alignment vertical="center" shrinkToFit="1"/>
      <protection locked="0"/>
    </xf>
    <xf numFmtId="38" fontId="9" fillId="4" borderId="10" xfId="4" applyFont="1" applyFill="1" applyBorder="1" applyAlignment="1" applyProtection="1">
      <alignment vertical="center" shrinkToFit="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38" fontId="9" fillId="0" borderId="9" xfId="0" applyNumberFormat="1" applyFont="1" applyBorder="1" applyAlignment="1">
      <alignment vertical="center" shrinkToFit="1"/>
    </xf>
    <xf numFmtId="38" fontId="9" fillId="0" borderId="11" xfId="0" applyNumberFormat="1" applyFont="1" applyBorder="1" applyAlignment="1">
      <alignment vertical="center" shrinkToFit="1"/>
    </xf>
    <xf numFmtId="38" fontId="9" fillId="0" borderId="10" xfId="0" applyNumberFormat="1" applyFont="1" applyBorder="1" applyAlignment="1">
      <alignment vertical="center" shrinkToFi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9" fillId="0" borderId="2" xfId="0" applyFont="1" applyBorder="1" applyAlignment="1">
      <alignment vertical="center" wrapText="1"/>
    </xf>
    <xf numFmtId="0" fontId="19" fillId="0" borderId="0" xfId="0" applyFont="1" applyBorder="1" applyAlignment="1">
      <alignment vertical="center" wrapText="1"/>
    </xf>
    <xf numFmtId="0" fontId="12" fillId="0" borderId="0" xfId="0" applyFont="1" applyBorder="1" applyAlignment="1" applyProtection="1">
      <alignment horizontal="center" vertical="center"/>
    </xf>
    <xf numFmtId="178" fontId="14" fillId="0" borderId="7" xfId="0" applyNumberFormat="1" applyFont="1" applyBorder="1" applyAlignment="1">
      <alignment horizontal="right"/>
    </xf>
    <xf numFmtId="38" fontId="9" fillId="0" borderId="11" xfId="4" applyFont="1" applyFill="1" applyBorder="1" applyAlignment="1" applyProtection="1">
      <alignment vertical="center" shrinkToFit="1"/>
    </xf>
    <xf numFmtId="38" fontId="9" fillId="0" borderId="10" xfId="4" applyFont="1" applyFill="1" applyBorder="1" applyAlignment="1" applyProtection="1">
      <alignment vertical="center" shrinkToFit="1"/>
    </xf>
    <xf numFmtId="0" fontId="9" fillId="2" borderId="0" xfId="0" applyFont="1" applyFill="1" applyBorder="1" applyAlignment="1" applyProtection="1">
      <alignment vertical="center" wrapText="1"/>
      <protection locked="0"/>
    </xf>
    <xf numFmtId="0" fontId="9" fillId="2" borderId="25" xfId="0" applyFont="1" applyFill="1" applyBorder="1" applyAlignment="1" applyProtection="1">
      <alignment vertical="center" wrapText="1"/>
      <protection locked="0"/>
    </xf>
    <xf numFmtId="40" fontId="9" fillId="2" borderId="11" xfId="4" applyNumberFormat="1" applyFont="1" applyFill="1" applyBorder="1" applyAlignment="1" applyProtection="1">
      <alignment vertical="center" shrinkToFit="1"/>
      <protection locked="0"/>
    </xf>
    <xf numFmtId="40" fontId="9" fillId="2" borderId="10" xfId="4" applyNumberFormat="1" applyFont="1" applyFill="1" applyBorder="1" applyAlignment="1" applyProtection="1">
      <alignment vertical="center" shrinkToFit="1"/>
      <protection locked="0"/>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6" fillId="0" borderId="12" xfId="2" applyFont="1" applyBorder="1" applyAlignment="1" applyProtection="1">
      <alignment horizontal="center" vertical="center"/>
    </xf>
    <xf numFmtId="0" fontId="6" fillId="0" borderId="13" xfId="2" applyFont="1" applyBorder="1" applyAlignment="1" applyProtection="1">
      <alignment horizontal="center" vertical="center"/>
    </xf>
    <xf numFmtId="0" fontId="6" fillId="0" borderId="14" xfId="2" applyFont="1" applyBorder="1" applyAlignment="1" applyProtection="1">
      <alignment horizontal="center" vertical="center"/>
    </xf>
    <xf numFmtId="0" fontId="6" fillId="0" borderId="15" xfId="2" applyFont="1" applyBorder="1" applyAlignment="1" applyProtection="1">
      <alignment horizontal="center" vertical="center"/>
    </xf>
    <xf numFmtId="0" fontId="6" fillId="0" borderId="16" xfId="2" applyFont="1" applyBorder="1" applyAlignment="1" applyProtection="1">
      <alignment horizontal="center" vertical="center"/>
    </xf>
    <xf numFmtId="0" fontId="6" fillId="0" borderId="17" xfId="2" applyFont="1" applyBorder="1" applyAlignment="1" applyProtection="1">
      <alignment horizontal="center" vertical="center"/>
    </xf>
    <xf numFmtId="0" fontId="17" fillId="2" borderId="0" xfId="0" applyFont="1" applyFill="1" applyAlignment="1" applyProtection="1">
      <alignment vertical="center"/>
      <protection locked="0"/>
    </xf>
    <xf numFmtId="0" fontId="17" fillId="2" borderId="0" xfId="0" applyFont="1" applyFill="1" applyBorder="1" applyAlignment="1" applyProtection="1">
      <alignment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9" fillId="0" borderId="0" xfId="0" applyFont="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cellXfs>
  <cellStyles count="8">
    <cellStyle name="パーセント" xfId="1" builtinId="5"/>
    <cellStyle name="パーセント 2" xfId="7" xr:uid="{00000000-0005-0000-0000-000001000000}"/>
    <cellStyle name="桁区切り" xfId="4" builtinId="6"/>
    <cellStyle name="桁区切り 2" xfId="3" xr:uid="{00000000-0005-0000-0000-000003000000}"/>
    <cellStyle name="桁区切り 3" xfId="6" xr:uid="{00000000-0005-0000-0000-000004000000}"/>
    <cellStyle name="標準" xfId="0" builtinId="0"/>
    <cellStyle name="標準 2" xfId="2"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12</xdr:col>
      <xdr:colOff>38100</xdr:colOff>
      <xdr:row>24</xdr:row>
      <xdr:rowOff>187699</xdr:rowOff>
    </xdr:from>
    <xdr:to>
      <xdr:col>12</xdr:col>
      <xdr:colOff>276225</xdr:colOff>
      <xdr:row>24</xdr:row>
      <xdr:rowOff>187699</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848100" y="5093074"/>
          <a:ext cx="2381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0"/>
  <sheetViews>
    <sheetView showGridLines="0" tabSelected="1" view="pageBreakPreview" zoomScaleNormal="100" zoomScaleSheetLayoutView="100" workbookViewId="0">
      <selection activeCell="S9" sqref="S9"/>
    </sheetView>
  </sheetViews>
  <sheetFormatPr defaultRowHeight="18.75" customHeight="1"/>
  <cols>
    <col min="1" max="1" width="4.375" style="8" customWidth="1"/>
    <col min="2" max="2" width="7.625" style="8" customWidth="1"/>
    <col min="3" max="3" width="0.875" style="8" customWidth="1"/>
    <col min="4" max="18" width="4.125" style="8" customWidth="1"/>
    <col min="19" max="25" width="3.625" style="8" customWidth="1"/>
    <col min="26" max="26" width="1.375" style="8" customWidth="1"/>
    <col min="27" max="32" width="3.625" style="8" customWidth="1"/>
    <col min="33" max="36" width="9" style="8"/>
    <col min="37" max="39" width="4.125" style="8" customWidth="1"/>
    <col min="40" max="16384" width="9" style="8"/>
  </cols>
  <sheetData>
    <row r="1" spans="1:28" ht="18.75" customHeight="1">
      <c r="B1" s="130" t="s">
        <v>133</v>
      </c>
    </row>
    <row r="2" spans="1:28" ht="15" customHeight="1">
      <c r="B2" s="42" t="s">
        <v>58</v>
      </c>
      <c r="C2" s="42"/>
      <c r="D2" s="43"/>
      <c r="E2" s="43"/>
      <c r="F2" s="43"/>
      <c r="G2" s="43"/>
      <c r="H2" s="43"/>
      <c r="I2" s="43"/>
      <c r="K2" s="44"/>
      <c r="Z2" s="45"/>
    </row>
    <row r="3" spans="1:28" ht="13.7" customHeight="1" thickBot="1">
      <c r="B3" s="176" t="s">
        <v>7</v>
      </c>
      <c r="C3" s="177"/>
      <c r="D3" s="177"/>
      <c r="E3" s="177"/>
      <c r="F3" s="177"/>
      <c r="G3" s="177"/>
      <c r="H3" s="177"/>
      <c r="I3" s="177"/>
      <c r="J3" s="177"/>
      <c r="K3" s="177"/>
      <c r="L3" s="177"/>
      <c r="M3" s="177"/>
      <c r="N3" s="177"/>
      <c r="O3" s="177"/>
      <c r="P3" s="177"/>
      <c r="Q3" s="177"/>
      <c r="R3" s="177"/>
      <c r="S3" s="177"/>
      <c r="T3" s="177"/>
      <c r="U3" s="177"/>
      <c r="V3" s="177"/>
      <c r="W3" s="177"/>
      <c r="X3" s="178"/>
      <c r="Y3" s="1"/>
      <c r="Z3" s="45"/>
    </row>
    <row r="4" spans="1:28" ht="21.95" customHeight="1" thickBot="1">
      <c r="B4" s="114"/>
      <c r="C4" s="105"/>
      <c r="D4" s="179"/>
      <c r="E4" s="179"/>
      <c r="F4" s="179"/>
      <c r="G4" s="179"/>
      <c r="H4" s="179"/>
      <c r="I4" s="179"/>
      <c r="J4" s="179"/>
      <c r="K4" s="179"/>
      <c r="L4" s="179"/>
      <c r="M4" s="179"/>
      <c r="N4" s="179"/>
      <c r="O4" s="179"/>
      <c r="P4" s="180"/>
      <c r="Q4" s="181"/>
      <c r="R4" s="181"/>
      <c r="S4" s="181"/>
      <c r="T4" s="181"/>
      <c r="U4" s="181"/>
      <c r="V4" s="181"/>
      <c r="W4" s="181"/>
      <c r="X4" s="182"/>
      <c r="Y4" s="1"/>
      <c r="Z4" s="45"/>
    </row>
    <row r="5" spans="1:28" ht="21.95" customHeight="1">
      <c r="B5" s="184"/>
      <c r="C5" s="185"/>
      <c r="D5" s="185"/>
      <c r="E5" s="185"/>
      <c r="F5" s="185"/>
      <c r="G5" s="185"/>
      <c r="H5" s="185"/>
      <c r="I5" s="186"/>
      <c r="J5" s="184"/>
      <c r="K5" s="185"/>
      <c r="L5" s="185"/>
      <c r="M5" s="185"/>
      <c r="N5" s="185"/>
      <c r="O5" s="185"/>
      <c r="P5" s="186"/>
      <c r="Q5" s="183"/>
      <c r="R5" s="181"/>
      <c r="S5" s="181"/>
      <c r="T5" s="181"/>
      <c r="U5" s="181"/>
      <c r="V5" s="181"/>
      <c r="W5" s="181"/>
      <c r="X5" s="182"/>
      <c r="Y5" s="1"/>
      <c r="Z5" s="45"/>
    </row>
    <row r="6" spans="1:28" ht="4.5" customHeight="1">
      <c r="B6" s="46"/>
      <c r="C6" s="46"/>
      <c r="D6" s="46"/>
      <c r="E6" s="46"/>
      <c r="F6" s="46"/>
      <c r="G6" s="46"/>
      <c r="H6" s="46"/>
      <c r="I6" s="46"/>
      <c r="J6" s="46"/>
      <c r="K6" s="46"/>
      <c r="L6" s="47"/>
      <c r="M6" s="47"/>
      <c r="N6" s="47"/>
      <c r="O6" s="47"/>
      <c r="P6" s="47"/>
      <c r="Q6" s="47"/>
      <c r="R6" s="47"/>
      <c r="S6" s="47"/>
      <c r="T6" s="47"/>
      <c r="U6" s="47"/>
      <c r="V6" s="47"/>
      <c r="W6" s="47"/>
      <c r="X6" s="47"/>
      <c r="Y6" s="47"/>
      <c r="Z6" s="45"/>
    </row>
    <row r="7" spans="1:28" ht="14.25">
      <c r="B7" s="175" t="s">
        <v>59</v>
      </c>
      <c r="C7" s="175"/>
      <c r="D7" s="175"/>
      <c r="E7" s="175"/>
      <c r="F7" s="175"/>
      <c r="G7" s="175"/>
      <c r="H7" s="175"/>
      <c r="I7" s="175"/>
      <c r="J7" s="175"/>
      <c r="K7" s="175"/>
      <c r="L7" s="175"/>
      <c r="M7" s="175"/>
      <c r="N7" s="175"/>
      <c r="O7" s="175"/>
      <c r="P7" s="175"/>
      <c r="Q7" s="175"/>
      <c r="R7" s="175"/>
      <c r="S7" s="175"/>
      <c r="T7" s="175"/>
      <c r="U7" s="175"/>
      <c r="V7" s="175"/>
      <c r="W7" s="175"/>
      <c r="X7" s="175"/>
      <c r="Y7" s="175"/>
      <c r="Z7" s="48"/>
    </row>
    <row r="8" spans="1:28" ht="7.5" customHeight="1">
      <c r="N8" s="51"/>
      <c r="Z8" s="108"/>
    </row>
    <row r="9" spans="1:28" ht="18.75" customHeight="1">
      <c r="Q9" s="187" t="s">
        <v>135</v>
      </c>
      <c r="R9" s="187"/>
      <c r="S9" s="131"/>
      <c r="T9" s="134" t="s">
        <v>16</v>
      </c>
      <c r="U9" s="131"/>
      <c r="V9" s="134" t="s">
        <v>18</v>
      </c>
      <c r="W9" s="131"/>
      <c r="X9" s="134" t="s">
        <v>19</v>
      </c>
    </row>
    <row r="10" spans="1:28" ht="14.25">
      <c r="A10" s="8" t="s">
        <v>2</v>
      </c>
      <c r="K10" s="8" t="s">
        <v>68</v>
      </c>
      <c r="X10" s="109" t="s">
        <v>112</v>
      </c>
      <c r="Z10" s="49"/>
      <c r="AA10" s="50"/>
    </row>
    <row r="11" spans="1:28" ht="21.95" customHeight="1">
      <c r="A11" s="8" t="s">
        <v>5</v>
      </c>
      <c r="D11" s="8" t="s">
        <v>10</v>
      </c>
      <c r="K11" s="171" t="s">
        <v>67</v>
      </c>
      <c r="L11" s="171"/>
      <c r="M11" s="171"/>
      <c r="N11" s="173"/>
      <c r="O11" s="173"/>
      <c r="P11" s="173"/>
      <c r="Q11" s="173"/>
      <c r="R11" s="173"/>
      <c r="S11" s="173"/>
      <c r="T11" s="173"/>
      <c r="U11" s="173"/>
      <c r="V11" s="173"/>
      <c r="W11" s="173"/>
      <c r="X11" s="173"/>
      <c r="Z11" s="168"/>
      <c r="AA11" s="168"/>
    </row>
    <row r="12" spans="1:28" ht="21.95" customHeight="1">
      <c r="K12" s="174" t="s">
        <v>113</v>
      </c>
      <c r="L12" s="174"/>
      <c r="M12" s="174"/>
      <c r="N12" s="169"/>
      <c r="O12" s="169"/>
      <c r="P12" s="169"/>
      <c r="Q12" s="169"/>
      <c r="R12" s="169"/>
      <c r="S12" s="169"/>
      <c r="T12" s="169"/>
      <c r="U12" s="169"/>
      <c r="V12" s="169"/>
      <c r="W12" s="169"/>
      <c r="X12" s="169"/>
      <c r="Z12" s="88"/>
      <c r="AA12" s="88"/>
    </row>
    <row r="13" spans="1:28" ht="21.95" customHeight="1">
      <c r="K13" s="174" t="s">
        <v>114</v>
      </c>
      <c r="L13" s="174"/>
      <c r="M13" s="174"/>
      <c r="N13" s="173"/>
      <c r="O13" s="173"/>
      <c r="P13" s="173"/>
      <c r="Q13" s="173"/>
      <c r="R13" s="173"/>
      <c r="S13" s="173"/>
      <c r="T13" s="173"/>
      <c r="U13" s="173"/>
      <c r="V13" s="173"/>
      <c r="W13" s="173"/>
      <c r="X13" s="173"/>
      <c r="Z13" s="48"/>
    </row>
    <row r="14" spans="1:28" ht="18.75" customHeight="1">
      <c r="K14" s="172" t="s">
        <v>9</v>
      </c>
      <c r="L14" s="172"/>
      <c r="M14" s="172"/>
      <c r="N14" s="145"/>
      <c r="O14" s="145"/>
      <c r="P14" s="145"/>
      <c r="Q14" s="145"/>
      <c r="R14" s="145"/>
      <c r="S14" s="145"/>
      <c r="T14" s="145"/>
      <c r="U14" s="145"/>
      <c r="V14" s="145"/>
      <c r="W14" s="145"/>
      <c r="X14" s="145"/>
      <c r="Z14" s="170"/>
      <c r="AA14" s="170"/>
      <c r="AB14" s="130" t="s">
        <v>133</v>
      </c>
    </row>
    <row r="15" spans="1:28" ht="8.1" customHeight="1">
      <c r="N15" s="51"/>
      <c r="Z15" s="87"/>
    </row>
    <row r="16" spans="1:28" ht="13.5" customHeight="1">
      <c r="B16" s="149" t="s">
        <v>115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row>
    <row r="17" spans="1:39" ht="32.25" customHeight="1">
      <c r="A17" s="86"/>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row>
    <row r="18" spans="1:39" s="52" customFormat="1" ht="12" customHeight="1" thickBot="1">
      <c r="B18" s="53" t="s">
        <v>12</v>
      </c>
      <c r="C18" s="53"/>
      <c r="D18" s="53" t="s">
        <v>13</v>
      </c>
      <c r="E18" s="53"/>
      <c r="F18" s="53"/>
      <c r="G18" s="53"/>
      <c r="H18" s="53"/>
      <c r="I18" s="53"/>
      <c r="J18" s="53"/>
      <c r="V18" s="54"/>
      <c r="AD18" s="55"/>
    </row>
    <row r="19" spans="1:39" ht="21.95" customHeight="1" thickBot="1">
      <c r="A19" s="37" t="s">
        <v>8</v>
      </c>
      <c r="B19" s="104"/>
      <c r="C19" s="56"/>
      <c r="D19" s="157"/>
      <c r="E19" s="157"/>
      <c r="F19" s="157"/>
      <c r="G19" s="157"/>
      <c r="H19" s="157"/>
      <c r="I19" s="157"/>
      <c r="J19" s="157"/>
      <c r="K19" s="157"/>
      <c r="L19" s="157"/>
      <c r="M19" s="157"/>
      <c r="N19" s="157"/>
      <c r="O19" s="157"/>
      <c r="P19" s="158"/>
      <c r="Q19" s="159"/>
      <c r="R19" s="159"/>
      <c r="S19" s="159"/>
      <c r="T19" s="159"/>
      <c r="U19" s="159"/>
      <c r="V19" s="159"/>
      <c r="W19" s="159"/>
      <c r="X19" s="160"/>
      <c r="Y19" s="28"/>
      <c r="Z19" s="57"/>
    </row>
    <row r="20" spans="1:39" ht="21.95" customHeight="1">
      <c r="B20" s="162"/>
      <c r="C20" s="163"/>
      <c r="D20" s="163"/>
      <c r="E20" s="163"/>
      <c r="F20" s="163"/>
      <c r="G20" s="163"/>
      <c r="H20" s="163"/>
      <c r="I20" s="164"/>
      <c r="J20" s="162"/>
      <c r="K20" s="163"/>
      <c r="L20" s="163"/>
      <c r="M20" s="163"/>
      <c r="N20" s="163"/>
      <c r="O20" s="163"/>
      <c r="P20" s="164"/>
      <c r="Q20" s="165"/>
      <c r="R20" s="159"/>
      <c r="S20" s="159"/>
      <c r="T20" s="159"/>
      <c r="U20" s="159"/>
      <c r="V20" s="159"/>
      <c r="W20" s="159"/>
      <c r="X20" s="160"/>
      <c r="Y20" s="96"/>
      <c r="Z20" s="57"/>
    </row>
    <row r="21" spans="1:39" ht="13.5" customHeight="1">
      <c r="B21" s="166" t="s">
        <v>116</v>
      </c>
      <c r="C21" s="166"/>
      <c r="D21" s="166"/>
      <c r="E21" s="166"/>
      <c r="F21" s="166"/>
      <c r="G21" s="166"/>
      <c r="H21" s="166"/>
      <c r="I21" s="166"/>
      <c r="J21" s="166"/>
      <c r="K21" s="166"/>
      <c r="L21" s="166"/>
      <c r="M21" s="166"/>
      <c r="N21" s="166"/>
      <c r="O21" s="166"/>
      <c r="P21" s="166"/>
      <c r="Q21" s="166"/>
      <c r="R21" s="166"/>
      <c r="S21" s="166"/>
      <c r="T21" s="166"/>
      <c r="U21" s="166"/>
      <c r="V21" s="166"/>
      <c r="W21" s="166"/>
      <c r="X21" s="166"/>
      <c r="Y21" s="93"/>
      <c r="Z21" s="57"/>
      <c r="AA21" s="57"/>
    </row>
    <row r="22" spans="1:39" ht="17.25" customHeight="1">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93"/>
      <c r="Z22" s="57"/>
      <c r="AA22" s="57"/>
    </row>
    <row r="23" spans="1:39" ht="14.25">
      <c r="B23" s="51"/>
      <c r="C23" s="51"/>
      <c r="D23" s="51"/>
      <c r="E23" s="51"/>
      <c r="F23" s="51"/>
      <c r="G23" s="51"/>
      <c r="H23" s="51"/>
      <c r="I23" s="51"/>
      <c r="L23" s="141" t="s">
        <v>0</v>
      </c>
      <c r="M23" s="141"/>
      <c r="N23" s="141"/>
      <c r="O23" s="141"/>
      <c r="P23" s="95"/>
      <c r="Q23" s="95"/>
      <c r="R23" s="95"/>
      <c r="S23" s="95"/>
      <c r="T23" s="95"/>
      <c r="U23" s="95"/>
      <c r="Z23" s="48"/>
      <c r="AA23" s="36"/>
      <c r="AB23" s="36"/>
    </row>
    <row r="24" spans="1:39" ht="18.75" customHeight="1">
      <c r="B24" s="142" t="s">
        <v>14</v>
      </c>
      <c r="C24" s="142"/>
      <c r="D24" s="142"/>
      <c r="E24" s="142"/>
      <c r="F24" s="142"/>
      <c r="G24" s="142"/>
      <c r="H24" s="142"/>
      <c r="I24" s="142"/>
      <c r="J24" s="142"/>
      <c r="P24" s="35"/>
      <c r="Q24" s="145"/>
      <c r="R24" s="145"/>
      <c r="S24" s="135" t="s">
        <v>16</v>
      </c>
      <c r="T24" s="58"/>
      <c r="U24" s="135" t="s">
        <v>18</v>
      </c>
      <c r="V24" s="59"/>
      <c r="W24" s="136" t="s">
        <v>19</v>
      </c>
      <c r="Z24" s="48"/>
      <c r="AB24" s="130" t="s">
        <v>133</v>
      </c>
    </row>
    <row r="25" spans="1:39" ht="27.95" customHeight="1">
      <c r="B25" s="8" t="s">
        <v>104</v>
      </c>
      <c r="M25" s="98" t="s">
        <v>21</v>
      </c>
      <c r="N25" s="7" t="s">
        <v>60</v>
      </c>
      <c r="R25" s="12" t="s">
        <v>23</v>
      </c>
      <c r="T25" s="147" t="str">
        <f>売上高計算表!AA39</f>
        <v/>
      </c>
      <c r="U25" s="147"/>
      <c r="V25" s="147"/>
      <c r="W25" s="147"/>
      <c r="Z25" s="100" t="str">
        <f>IF(売上高計算表!AK39="","",売上高計算表!AK39)</f>
        <v/>
      </c>
      <c r="AA25" s="92"/>
      <c r="AB25" s="92"/>
      <c r="AC25" s="92"/>
      <c r="AD25" s="92"/>
      <c r="AE25" s="92"/>
      <c r="AF25" s="92"/>
      <c r="AG25" s="92"/>
      <c r="AH25" s="92"/>
      <c r="AI25" s="92"/>
      <c r="AJ25" s="92"/>
    </row>
    <row r="26" spans="1:39" ht="18.75" customHeight="1">
      <c r="B26" s="38" t="s">
        <v>24</v>
      </c>
      <c r="C26" s="38"/>
      <c r="D26" s="38"/>
      <c r="E26" s="38"/>
      <c r="F26" s="38"/>
      <c r="G26" s="38"/>
      <c r="H26" s="38"/>
      <c r="I26" s="38"/>
      <c r="J26" s="38"/>
      <c r="K26" s="38"/>
      <c r="L26" s="38"/>
      <c r="M26" s="110" t="s">
        <v>15</v>
      </c>
      <c r="N26" s="111">
        <f>売上高計算表!$E$17</f>
        <v>0</v>
      </c>
      <c r="O26" s="111" t="s">
        <v>16</v>
      </c>
      <c r="P26" s="111">
        <f>売上高計算表!$E$18</f>
        <v>0</v>
      </c>
      <c r="Q26" s="112" t="s">
        <v>18</v>
      </c>
      <c r="S26" s="161" t="str">
        <f>IF(売上高計算表!E17=0,"",売上高計算表!G21)</f>
        <v/>
      </c>
      <c r="T26" s="161"/>
      <c r="U26" s="161"/>
      <c r="V26" s="161"/>
      <c r="W26" s="161"/>
      <c r="X26" s="25" t="s">
        <v>95</v>
      </c>
    </row>
    <row r="27" spans="1:39" ht="18.75" customHeight="1">
      <c r="B27" s="38" t="s">
        <v>57</v>
      </c>
      <c r="C27" s="38"/>
      <c r="D27" s="38"/>
      <c r="E27" s="38"/>
      <c r="F27" s="38"/>
      <c r="G27" s="38"/>
      <c r="H27" s="38"/>
      <c r="I27" s="38"/>
      <c r="J27" s="38"/>
      <c r="K27" s="38"/>
      <c r="L27" s="38"/>
      <c r="M27" s="37" t="s">
        <v>15</v>
      </c>
      <c r="N27" s="38" t="str">
        <f>売上高計算表!C22</f>
        <v/>
      </c>
      <c r="O27" s="110" t="s">
        <v>16</v>
      </c>
      <c r="P27" s="38" t="str">
        <f>売上高計算表!D22</f>
        <v/>
      </c>
      <c r="Q27" s="112" t="s">
        <v>18</v>
      </c>
      <c r="S27" s="161" t="str">
        <f>IF(売上高計算表!E17=0,"",売上高計算表!G22)</f>
        <v/>
      </c>
      <c r="T27" s="161"/>
      <c r="U27" s="161"/>
      <c r="V27" s="161"/>
      <c r="W27" s="161"/>
      <c r="X27" s="25" t="s">
        <v>95</v>
      </c>
    </row>
    <row r="28" spans="1:39" ht="18.75" customHeight="1">
      <c r="B28" s="52" t="s">
        <v>111</v>
      </c>
      <c r="C28" s="7"/>
      <c r="D28" s="7"/>
      <c r="E28" s="7"/>
      <c r="F28" s="7"/>
      <c r="G28" s="7"/>
      <c r="H28" s="7"/>
      <c r="I28" s="7"/>
      <c r="J28" s="94"/>
      <c r="K28" s="118"/>
      <c r="R28" s="21" t="s">
        <v>96</v>
      </c>
      <c r="T28" s="144" t="str">
        <f>売上高計算表!AC41</f>
        <v/>
      </c>
      <c r="U28" s="144"/>
      <c r="V28" s="144"/>
      <c r="W28" s="144"/>
      <c r="Z28" s="100" t="str">
        <f>IF(売上高計算表!$AK$41="","",売上高計算表!$AK$41)</f>
        <v/>
      </c>
      <c r="AG28" s="92"/>
      <c r="AH28" s="92"/>
      <c r="AI28" s="92"/>
      <c r="AJ28" s="92"/>
      <c r="AK28" s="98"/>
      <c r="AL28" s="7"/>
      <c r="AM28" s="92"/>
    </row>
    <row r="29" spans="1:39" ht="15" customHeight="1">
      <c r="B29" s="94"/>
      <c r="C29" s="94"/>
      <c r="D29" s="94"/>
      <c r="E29" s="94"/>
      <c r="F29" s="94"/>
      <c r="G29" s="94"/>
      <c r="H29" s="94"/>
      <c r="I29" s="94"/>
      <c r="J29" s="117" t="s">
        <v>119</v>
      </c>
      <c r="K29" s="119"/>
      <c r="L29" s="50" t="s">
        <v>29</v>
      </c>
      <c r="M29" s="92"/>
      <c r="N29" s="7"/>
      <c r="R29" s="21" t="s">
        <v>61</v>
      </c>
      <c r="T29" s="144" t="str">
        <f>売上高計算表!AC42</f>
        <v/>
      </c>
      <c r="U29" s="144"/>
      <c r="V29" s="144"/>
      <c r="W29" s="144"/>
      <c r="Z29" s="100" t="str">
        <f>IF(売上高計算表!$AK$42="","",売上高計算表!$AK$42)</f>
        <v/>
      </c>
      <c r="AA29" s="92"/>
      <c r="AB29" s="92"/>
      <c r="AC29" s="92"/>
      <c r="AD29" s="92"/>
      <c r="AE29" s="92"/>
      <c r="AF29" s="92"/>
      <c r="AG29" s="92"/>
      <c r="AH29" s="92"/>
      <c r="AI29" s="92"/>
      <c r="AJ29" s="92"/>
    </row>
    <row r="30" spans="1:39" ht="18.75" customHeight="1">
      <c r="C30" s="113" t="s">
        <v>62</v>
      </c>
      <c r="D30" s="94"/>
      <c r="E30" s="94"/>
      <c r="F30" s="94"/>
      <c r="G30" s="94"/>
      <c r="H30" s="94"/>
      <c r="I30" s="94"/>
      <c r="J30" s="94"/>
      <c r="K30" s="94"/>
      <c r="M30" s="98"/>
      <c r="N30" s="7"/>
      <c r="S30" s="97"/>
      <c r="T30" s="144" t="str">
        <f>売上高計算表!AC43</f>
        <v/>
      </c>
      <c r="U30" s="144"/>
      <c r="V30" s="144"/>
      <c r="W30" s="144"/>
      <c r="Z30" s="100" t="str">
        <f>IF(売上高計算表!$AK$43="","",売上高計算表!$AK$43)</f>
        <v/>
      </c>
      <c r="AA30" s="27"/>
      <c r="AB30" s="29"/>
      <c r="AC30" s="30"/>
      <c r="AD30" s="29"/>
      <c r="AE30" s="31"/>
      <c r="AF30" s="92"/>
    </row>
    <row r="31" spans="1:39" ht="18.75" customHeight="1">
      <c r="B31" s="52" t="s">
        <v>27</v>
      </c>
      <c r="R31" s="60" t="s">
        <v>97</v>
      </c>
      <c r="S31" s="150" t="str">
        <f>IF(売上高計算表!E17=0,"",売上高計算表!M21)</f>
        <v/>
      </c>
      <c r="T31" s="150"/>
      <c r="U31" s="150"/>
      <c r="V31" s="150"/>
      <c r="W31" s="150"/>
      <c r="X31" s="25" t="s">
        <v>109</v>
      </c>
    </row>
    <row r="32" spans="1:39" ht="18.75" customHeight="1">
      <c r="M32" s="27"/>
      <c r="N32" s="29"/>
      <c r="O32" s="30"/>
      <c r="P32" s="29"/>
      <c r="Q32" s="31"/>
      <c r="R32" s="21" t="s">
        <v>63</v>
      </c>
      <c r="S32" s="150" t="str">
        <f>IF(売上高計算表!E17=0,"",売上高計算表!Y21)</f>
        <v/>
      </c>
      <c r="T32" s="150"/>
      <c r="U32" s="150"/>
      <c r="V32" s="150"/>
      <c r="W32" s="150"/>
      <c r="X32" s="25" t="s">
        <v>110</v>
      </c>
      <c r="Z32" s="26"/>
    </row>
    <row r="33" spans="2:36" ht="18.75" customHeight="1">
      <c r="B33" s="52" t="s">
        <v>28</v>
      </c>
      <c r="M33" s="27"/>
      <c r="N33" s="29"/>
      <c r="O33" s="31"/>
      <c r="P33" s="29"/>
      <c r="R33" s="60" t="s">
        <v>98</v>
      </c>
      <c r="S33" s="150" t="str">
        <f>IF(売上高計算表!E17=0,"",売上高計算表!S21)</f>
        <v/>
      </c>
      <c r="T33" s="150"/>
      <c r="U33" s="150"/>
      <c r="V33" s="150"/>
      <c r="W33" s="150"/>
      <c r="X33" s="25" t="s">
        <v>109</v>
      </c>
      <c r="Z33" s="26"/>
    </row>
    <row r="34" spans="2:36" ht="18.75" customHeight="1">
      <c r="M34" s="27"/>
      <c r="N34" s="29"/>
      <c r="O34" s="31"/>
      <c r="P34" s="29"/>
      <c r="R34" s="21" t="s">
        <v>64</v>
      </c>
      <c r="S34" s="150" t="str">
        <f>IF(売上高計算表!E17=0,"",売上高計算表!AE21)</f>
        <v/>
      </c>
      <c r="T34" s="150"/>
      <c r="U34" s="150"/>
      <c r="V34" s="150"/>
      <c r="W34" s="150"/>
      <c r="X34" s="25" t="s">
        <v>109</v>
      </c>
      <c r="Z34" s="26"/>
    </row>
    <row r="35" spans="2:36" ht="18.75" customHeight="1">
      <c r="B35" s="52" t="s">
        <v>99</v>
      </c>
      <c r="P35" s="29"/>
      <c r="Q35" s="31"/>
      <c r="S35" s="21" t="s">
        <v>100</v>
      </c>
      <c r="T35" s="146" t="str">
        <f>IFERROR(ROUNDDOWN(売上高計算表!AC45,3),"")</f>
        <v/>
      </c>
      <c r="U35" s="146"/>
      <c r="V35" s="146"/>
      <c r="W35" s="146"/>
      <c r="Y35" s="61"/>
      <c r="Z35" s="103" t="str">
        <f>IF(売上高計算表!$AK$45="","",売上高計算表!$AK$45)</f>
        <v/>
      </c>
      <c r="AA35" s="91"/>
      <c r="AB35" s="91"/>
      <c r="AC35" s="91"/>
      <c r="AD35" s="91"/>
      <c r="AE35" s="91"/>
      <c r="AF35" s="91"/>
      <c r="AG35" s="91"/>
      <c r="AH35" s="91"/>
      <c r="AI35" s="91"/>
      <c r="AJ35" s="91"/>
    </row>
    <row r="36" spans="2:36" ht="18.75" customHeight="1">
      <c r="E36" s="22"/>
      <c r="F36" s="22"/>
      <c r="H36" s="7" t="s">
        <v>121</v>
      </c>
      <c r="J36" s="10"/>
      <c r="K36" s="23"/>
      <c r="L36" s="20" t="s">
        <v>31</v>
      </c>
      <c r="M36" s="10"/>
      <c r="N36" s="7"/>
      <c r="O36" s="23"/>
      <c r="P36" s="101"/>
      <c r="Q36" s="29"/>
      <c r="R36" s="70"/>
      <c r="S36" s="102" t="s">
        <v>101</v>
      </c>
      <c r="T36" s="146" t="str">
        <f>IFERROR(ROUNDDOWN(売上高計算表!AC46,3),"")</f>
        <v/>
      </c>
      <c r="U36" s="146"/>
      <c r="V36" s="146"/>
      <c r="W36" s="146"/>
      <c r="Y36" s="61"/>
      <c r="Z36" s="103" t="str">
        <f>IF(売上高計算表!$AK$46="","",売上高計算表!$AK$46)</f>
        <v/>
      </c>
      <c r="AA36" s="91"/>
      <c r="AB36" s="91"/>
      <c r="AC36" s="91"/>
      <c r="AD36" s="91"/>
      <c r="AE36" s="91"/>
      <c r="AF36" s="91"/>
      <c r="AG36" s="91"/>
      <c r="AH36" s="91"/>
      <c r="AI36" s="91"/>
      <c r="AJ36" s="91"/>
    </row>
    <row r="37" spans="2:36" s="52" customFormat="1" ht="18.75" customHeight="1">
      <c r="B37" s="120" t="s">
        <v>32</v>
      </c>
      <c r="M37" s="106"/>
      <c r="R37" s="121" t="s">
        <v>102</v>
      </c>
      <c r="S37" s="140" t="str">
        <f>売上高計算表!G29</f>
        <v/>
      </c>
      <c r="T37" s="140"/>
      <c r="U37" s="140"/>
      <c r="V37" s="140"/>
      <c r="W37" s="140"/>
      <c r="X37" s="106" t="s">
        <v>109</v>
      </c>
      <c r="Z37" s="107"/>
    </row>
    <row r="38" spans="2:36" ht="18.75" customHeight="1">
      <c r="B38" s="38"/>
      <c r="C38" s="63" t="s">
        <v>15</v>
      </c>
      <c r="D38" s="64" t="str">
        <f>売上高計算表!$C$26</f>
        <v/>
      </c>
      <c r="E38" s="63" t="s">
        <v>16</v>
      </c>
      <c r="F38" s="65" t="str">
        <f>売上高計算表!$D$26</f>
        <v/>
      </c>
      <c r="G38" s="66" t="s">
        <v>18</v>
      </c>
      <c r="H38" s="67" t="s">
        <v>33</v>
      </c>
      <c r="I38" s="63" t="s">
        <v>15</v>
      </c>
      <c r="J38" s="65" t="str">
        <f>売上高計算表!$C$28</f>
        <v/>
      </c>
      <c r="K38" s="63" t="s">
        <v>16</v>
      </c>
      <c r="L38" s="65" t="str">
        <f>売上高計算表!$D$28</f>
        <v/>
      </c>
      <c r="M38" s="66" t="s">
        <v>18</v>
      </c>
      <c r="R38" s="62" t="s">
        <v>65</v>
      </c>
      <c r="S38" s="140" t="str">
        <f>売上高計算表!S29</f>
        <v/>
      </c>
      <c r="T38" s="140"/>
      <c r="U38" s="140"/>
      <c r="V38" s="140"/>
      <c r="W38" s="140"/>
      <c r="X38" s="25" t="s">
        <v>109</v>
      </c>
      <c r="Z38" s="26"/>
    </row>
    <row r="39" spans="2:36" s="52" customFormat="1" ht="20.100000000000001" customHeight="1">
      <c r="B39" s="120" t="s">
        <v>34</v>
      </c>
      <c r="M39" s="106"/>
      <c r="R39" s="121" t="s">
        <v>102</v>
      </c>
      <c r="S39" s="140" t="str">
        <f>売上高計算表!G33</f>
        <v/>
      </c>
      <c r="T39" s="140"/>
      <c r="U39" s="140"/>
      <c r="V39" s="140"/>
      <c r="W39" s="140"/>
      <c r="X39" s="106" t="s">
        <v>109</v>
      </c>
      <c r="Z39" s="107"/>
    </row>
    <row r="40" spans="2:36" ht="18.75" customHeight="1">
      <c r="B40" s="38"/>
      <c r="C40" s="68" t="s">
        <v>15</v>
      </c>
      <c r="D40" s="64" t="str">
        <f>売上高計算表!$C$30</f>
        <v/>
      </c>
      <c r="E40" s="63" t="s">
        <v>16</v>
      </c>
      <c r="F40" s="64" t="str">
        <f>売上高計算表!$D$30</f>
        <v/>
      </c>
      <c r="G40" s="66" t="s">
        <v>18</v>
      </c>
      <c r="H40" s="69" t="s">
        <v>33</v>
      </c>
      <c r="I40" s="68" t="s">
        <v>15</v>
      </c>
      <c r="J40" s="64" t="str">
        <f>売上高計算表!$C$32</f>
        <v/>
      </c>
      <c r="K40" s="63" t="s">
        <v>16</v>
      </c>
      <c r="L40" s="64" t="str">
        <f>売上高計算表!$D$32</f>
        <v/>
      </c>
      <c r="M40" s="66" t="s">
        <v>18</v>
      </c>
      <c r="R40" s="62" t="s">
        <v>65</v>
      </c>
      <c r="S40" s="140" t="str">
        <f>売上高計算表!S33</f>
        <v/>
      </c>
      <c r="T40" s="140"/>
      <c r="U40" s="140"/>
      <c r="V40" s="140"/>
      <c r="W40" s="140"/>
      <c r="X40" s="25" t="s">
        <v>109</v>
      </c>
      <c r="Z40" s="26"/>
    </row>
    <row r="41" spans="2:36" s="52" customFormat="1" ht="18.75" customHeight="1">
      <c r="B41" s="120" t="s">
        <v>35</v>
      </c>
      <c r="M41" s="106"/>
      <c r="R41" s="121" t="s">
        <v>103</v>
      </c>
      <c r="S41" s="140" t="str">
        <f>売上高計算表!M29</f>
        <v/>
      </c>
      <c r="T41" s="140"/>
      <c r="U41" s="140"/>
      <c r="V41" s="140"/>
      <c r="W41" s="140"/>
      <c r="X41" s="106" t="s">
        <v>109</v>
      </c>
      <c r="Z41" s="107"/>
    </row>
    <row r="42" spans="2:36" ht="18.75" customHeight="1">
      <c r="B42" s="38"/>
      <c r="C42" s="63" t="s">
        <v>15</v>
      </c>
      <c r="D42" s="64" t="str">
        <f>売上高計算表!$C$26</f>
        <v/>
      </c>
      <c r="E42" s="63" t="s">
        <v>16</v>
      </c>
      <c r="F42" s="65" t="str">
        <f>売上高計算表!$D$26</f>
        <v/>
      </c>
      <c r="G42" s="66" t="s">
        <v>18</v>
      </c>
      <c r="H42" s="67" t="s">
        <v>33</v>
      </c>
      <c r="I42" s="63" t="s">
        <v>15</v>
      </c>
      <c r="J42" s="65" t="str">
        <f>売上高計算表!$C$28</f>
        <v/>
      </c>
      <c r="K42" s="63" t="s">
        <v>16</v>
      </c>
      <c r="L42" s="65" t="str">
        <f>売上高計算表!$D$28</f>
        <v/>
      </c>
      <c r="M42" s="66" t="s">
        <v>18</v>
      </c>
      <c r="R42" s="62" t="s">
        <v>66</v>
      </c>
      <c r="S42" s="140" t="str">
        <f>売上高計算表!Y29</f>
        <v/>
      </c>
      <c r="T42" s="140"/>
      <c r="U42" s="140"/>
      <c r="V42" s="140"/>
      <c r="W42" s="140"/>
      <c r="X42" s="25" t="s">
        <v>109</v>
      </c>
      <c r="Z42" s="26"/>
    </row>
    <row r="43" spans="2:36" s="52" customFormat="1" ht="18.75" customHeight="1">
      <c r="B43" s="120" t="s">
        <v>36</v>
      </c>
      <c r="M43" s="106"/>
      <c r="R43" s="121" t="s">
        <v>103</v>
      </c>
      <c r="S43" s="140" t="str">
        <f>売上高計算表!M33</f>
        <v/>
      </c>
      <c r="T43" s="140"/>
      <c r="U43" s="140"/>
      <c r="V43" s="140"/>
      <c r="W43" s="140"/>
      <c r="X43" s="106" t="s">
        <v>109</v>
      </c>
      <c r="Z43" s="107"/>
    </row>
    <row r="44" spans="2:36" ht="18.75" customHeight="1">
      <c r="B44" s="38"/>
      <c r="C44" s="68" t="s">
        <v>15</v>
      </c>
      <c r="D44" s="64" t="str">
        <f>売上高計算表!$C$30</f>
        <v/>
      </c>
      <c r="E44" s="63" t="s">
        <v>16</v>
      </c>
      <c r="F44" s="64" t="str">
        <f>売上高計算表!$D$30</f>
        <v/>
      </c>
      <c r="G44" s="66" t="s">
        <v>18</v>
      </c>
      <c r="H44" s="69" t="s">
        <v>33</v>
      </c>
      <c r="I44" s="68" t="s">
        <v>15</v>
      </c>
      <c r="J44" s="64" t="str">
        <f>売上高計算表!$C$32</f>
        <v/>
      </c>
      <c r="K44" s="63" t="s">
        <v>16</v>
      </c>
      <c r="L44" s="64" t="str">
        <f>売上高計算表!$D$32</f>
        <v/>
      </c>
      <c r="M44" s="66" t="s">
        <v>18</v>
      </c>
      <c r="R44" s="62" t="s">
        <v>66</v>
      </c>
      <c r="S44" s="140" t="str">
        <f>売上高計算表!Y33</f>
        <v/>
      </c>
      <c r="T44" s="140"/>
      <c r="U44" s="140"/>
      <c r="V44" s="140"/>
      <c r="W44" s="140"/>
      <c r="X44" s="25" t="s">
        <v>109</v>
      </c>
      <c r="Z44" s="26"/>
      <c r="AB44" s="130" t="s">
        <v>133</v>
      </c>
    </row>
    <row r="45" spans="2:36" ht="4.5" customHeight="1">
      <c r="Z45" s="71"/>
    </row>
    <row r="46" spans="2:36" ht="18.75" customHeight="1">
      <c r="B46" s="72" t="s">
        <v>38</v>
      </c>
      <c r="C46" s="73"/>
      <c r="D46" s="73"/>
      <c r="E46" s="73"/>
      <c r="F46" s="73"/>
      <c r="G46" s="73"/>
      <c r="H46" s="73"/>
      <c r="I46" s="73"/>
      <c r="J46" s="73"/>
      <c r="K46" s="73"/>
      <c r="L46" s="73"/>
      <c r="M46" s="73"/>
      <c r="N46" s="73"/>
      <c r="O46" s="73"/>
      <c r="P46" s="73"/>
      <c r="Q46" s="73"/>
      <c r="R46" s="73"/>
      <c r="S46" s="73"/>
      <c r="T46" s="73"/>
      <c r="U46" s="73"/>
      <c r="V46" s="73"/>
      <c r="W46" s="73"/>
      <c r="X46" s="73"/>
      <c r="Y46" s="74" t="s">
        <v>56</v>
      </c>
    </row>
    <row r="47" spans="2:36" ht="4.5" customHeight="1">
      <c r="B47" s="75"/>
      <c r="C47" s="76"/>
      <c r="D47" s="76"/>
      <c r="E47" s="76"/>
      <c r="F47" s="76"/>
      <c r="G47" s="76"/>
      <c r="H47" s="76"/>
      <c r="I47" s="76"/>
      <c r="J47" s="76"/>
      <c r="K47" s="76"/>
      <c r="L47" s="76"/>
      <c r="M47" s="76"/>
      <c r="N47" s="76"/>
      <c r="O47" s="76"/>
      <c r="P47" s="76"/>
      <c r="Q47" s="76"/>
      <c r="R47" s="76"/>
      <c r="S47" s="76"/>
      <c r="T47" s="76"/>
      <c r="U47" s="76"/>
      <c r="V47" s="76"/>
      <c r="W47" s="76"/>
      <c r="X47" s="76"/>
      <c r="Y47" s="77"/>
    </row>
    <row r="48" spans="2:36" ht="18.75" customHeight="1">
      <c r="B48" s="78" t="s">
        <v>11</v>
      </c>
      <c r="C48" s="79"/>
      <c r="D48" s="79"/>
      <c r="E48" s="79"/>
      <c r="F48" s="79"/>
      <c r="G48" s="79"/>
      <c r="H48" s="79"/>
      <c r="I48" s="79"/>
      <c r="J48" s="39"/>
      <c r="K48" s="39"/>
      <c r="L48" s="39"/>
      <c r="M48" s="39"/>
      <c r="N48" s="39"/>
      <c r="O48" s="39"/>
      <c r="P48" s="39"/>
      <c r="Q48" s="39"/>
      <c r="R48" s="39"/>
      <c r="S48" s="39"/>
      <c r="T48" s="39"/>
      <c r="U48" s="39"/>
      <c r="V48" s="39"/>
      <c r="W48" s="39"/>
      <c r="X48" s="39"/>
      <c r="Y48" s="80"/>
    </row>
    <row r="49" spans="2:26" ht="18.75" customHeight="1">
      <c r="B49" s="151" t="s">
        <v>108</v>
      </c>
      <c r="C49" s="152"/>
      <c r="D49" s="152"/>
      <c r="E49" s="152"/>
      <c r="F49" s="152"/>
      <c r="G49" s="152"/>
      <c r="H49" s="152"/>
      <c r="I49" s="152"/>
      <c r="J49" s="152"/>
      <c r="K49" s="152"/>
      <c r="L49" s="152"/>
      <c r="M49" s="152"/>
      <c r="N49" s="152"/>
      <c r="O49" s="152"/>
      <c r="P49" s="152"/>
      <c r="Q49" s="152"/>
      <c r="R49" s="152"/>
      <c r="S49" s="152"/>
      <c r="T49" s="152"/>
      <c r="U49" s="152"/>
      <c r="V49" s="152"/>
      <c r="W49" s="152"/>
      <c r="X49" s="152"/>
      <c r="Y49" s="153"/>
    </row>
    <row r="50" spans="2:26" ht="18.75" customHeight="1">
      <c r="B50" s="151"/>
      <c r="C50" s="152"/>
      <c r="D50" s="152"/>
      <c r="E50" s="152"/>
      <c r="F50" s="152"/>
      <c r="G50" s="152"/>
      <c r="H50" s="152"/>
      <c r="I50" s="152"/>
      <c r="J50" s="152"/>
      <c r="K50" s="152"/>
      <c r="L50" s="152"/>
      <c r="M50" s="152"/>
      <c r="N50" s="152"/>
      <c r="O50" s="152"/>
      <c r="P50" s="152"/>
      <c r="Q50" s="152"/>
      <c r="R50" s="152"/>
      <c r="S50" s="152"/>
      <c r="T50" s="152"/>
      <c r="U50" s="152"/>
      <c r="V50" s="152"/>
      <c r="W50" s="152"/>
      <c r="X50" s="152"/>
      <c r="Y50" s="153"/>
    </row>
    <row r="51" spans="2:26" ht="19.5" customHeight="1">
      <c r="B51" s="154"/>
      <c r="C51" s="155"/>
      <c r="D51" s="155"/>
      <c r="E51" s="155"/>
      <c r="F51" s="155"/>
      <c r="G51" s="155"/>
      <c r="H51" s="155"/>
      <c r="I51" s="155"/>
      <c r="J51" s="155"/>
      <c r="K51" s="155"/>
      <c r="L51" s="155"/>
      <c r="M51" s="155"/>
      <c r="N51" s="155"/>
      <c r="O51" s="155"/>
      <c r="P51" s="155"/>
      <c r="Q51" s="155"/>
      <c r="R51" s="155"/>
      <c r="S51" s="155"/>
      <c r="T51" s="155"/>
      <c r="U51" s="155"/>
      <c r="V51" s="155"/>
      <c r="W51" s="155"/>
      <c r="X51" s="155"/>
      <c r="Y51" s="156"/>
    </row>
    <row r="52" spans="2:26" s="82" customFormat="1" ht="4.5" customHeight="1">
      <c r="B52" s="89"/>
      <c r="C52" s="89"/>
      <c r="D52" s="89"/>
      <c r="E52" s="89"/>
      <c r="F52" s="89"/>
      <c r="G52" s="89"/>
      <c r="H52" s="89"/>
      <c r="I52" s="89"/>
      <c r="J52" s="89"/>
      <c r="K52" s="89"/>
      <c r="L52" s="89"/>
      <c r="M52" s="89"/>
      <c r="N52" s="89"/>
      <c r="O52" s="89"/>
      <c r="P52" s="89"/>
      <c r="Q52" s="89"/>
      <c r="R52" s="89"/>
      <c r="S52" s="89"/>
      <c r="T52" s="89"/>
      <c r="U52" s="89"/>
      <c r="V52" s="89"/>
      <c r="W52" s="89"/>
      <c r="X52" s="89"/>
      <c r="Y52" s="89"/>
      <c r="Z52" s="81"/>
    </row>
    <row r="53" spans="2:26" ht="26.45" customHeight="1">
      <c r="B53" s="148" t="s">
        <v>106</v>
      </c>
      <c r="C53" s="148"/>
      <c r="D53" s="148"/>
      <c r="E53" s="148"/>
      <c r="F53" s="148"/>
      <c r="G53" s="148"/>
      <c r="H53" s="148"/>
      <c r="I53" s="148"/>
      <c r="J53" s="148"/>
      <c r="K53" s="148"/>
      <c r="L53" s="148"/>
      <c r="M53" s="148"/>
      <c r="N53" s="148"/>
      <c r="O53" s="148"/>
      <c r="P53" s="148"/>
      <c r="Q53" s="148"/>
      <c r="R53" s="148"/>
      <c r="S53" s="148"/>
      <c r="T53" s="148"/>
      <c r="U53" s="148"/>
      <c r="V53" s="148"/>
      <c r="W53" s="148"/>
      <c r="X53" s="148"/>
      <c r="Y53"/>
    </row>
    <row r="54" spans="2:26" ht="26.45" customHeight="1">
      <c r="B54" s="149" t="s">
        <v>107</v>
      </c>
      <c r="C54" s="149"/>
      <c r="D54" s="149"/>
      <c r="E54" s="149"/>
      <c r="F54" s="149"/>
      <c r="G54" s="149"/>
      <c r="H54" s="149"/>
      <c r="I54" s="149"/>
      <c r="J54" s="149"/>
      <c r="K54" s="149"/>
      <c r="L54" s="149"/>
      <c r="M54" s="149"/>
      <c r="N54" s="149"/>
      <c r="O54" s="149"/>
      <c r="P54" s="149"/>
      <c r="Q54" s="149"/>
      <c r="R54" s="149"/>
      <c r="S54" s="149"/>
      <c r="T54" s="149"/>
      <c r="U54" s="149"/>
      <c r="V54" s="149"/>
      <c r="W54" s="149"/>
      <c r="X54" s="149"/>
      <c r="Z54" s="83"/>
    </row>
    <row r="55" spans="2:26" ht="18.75" customHeight="1">
      <c r="B55" s="90" t="s">
        <v>37</v>
      </c>
      <c r="C55" s="90"/>
      <c r="D55" s="38"/>
      <c r="E55" s="38"/>
      <c r="F55" s="38"/>
      <c r="G55" s="38"/>
      <c r="H55" s="38"/>
      <c r="I55" s="38"/>
      <c r="J55" s="38"/>
      <c r="K55" s="38"/>
      <c r="L55" s="38"/>
      <c r="M55" s="38"/>
      <c r="N55" s="38"/>
      <c r="O55" s="38"/>
      <c r="P55" s="38"/>
      <c r="Q55" s="38"/>
      <c r="R55" s="38"/>
      <c r="S55" s="38"/>
      <c r="T55" s="38"/>
      <c r="U55" s="38"/>
      <c r="V55" s="38"/>
      <c r="W55" s="38"/>
      <c r="Z55" s="83"/>
    </row>
    <row r="56" spans="2:26" ht="18.75" customHeight="1">
      <c r="B56" s="142" t="s">
        <v>1</v>
      </c>
      <c r="C56" s="142"/>
      <c r="D56" s="142"/>
      <c r="E56" s="142"/>
      <c r="F56" s="142"/>
      <c r="G56" s="142"/>
      <c r="H56" s="142"/>
      <c r="I56" s="142"/>
      <c r="J56" s="142"/>
      <c r="K56" s="142"/>
      <c r="L56" s="142"/>
      <c r="M56" s="142"/>
      <c r="N56" s="142"/>
      <c r="O56" s="142"/>
      <c r="P56" s="142"/>
      <c r="Q56" s="142"/>
      <c r="R56" s="142"/>
      <c r="S56" s="142"/>
      <c r="T56" s="142"/>
      <c r="U56" s="142"/>
      <c r="V56" s="142"/>
      <c r="Z56" s="84"/>
    </row>
    <row r="57" spans="2:26" ht="18.75" customHeight="1">
      <c r="B57" s="143" t="s">
        <v>82</v>
      </c>
      <c r="C57" s="143"/>
      <c r="D57" s="143"/>
      <c r="E57" s="143"/>
      <c r="F57" s="143"/>
      <c r="G57" s="143"/>
      <c r="H57" s="143"/>
      <c r="I57" s="143"/>
      <c r="J57" s="143"/>
      <c r="K57" s="143"/>
      <c r="L57" s="143"/>
      <c r="M57" s="143"/>
      <c r="N57" s="143"/>
      <c r="O57" s="143"/>
      <c r="P57" s="143"/>
      <c r="Q57" s="143"/>
      <c r="R57" s="143"/>
      <c r="S57" s="143"/>
      <c r="T57" s="143"/>
      <c r="U57" s="143"/>
      <c r="V57" s="143"/>
      <c r="W57" s="143"/>
      <c r="Z57" s="85"/>
    </row>
    <row r="58" spans="2:26" s="82" customFormat="1" ht="31.5" customHeight="1">
      <c r="B58" s="143" t="s">
        <v>134</v>
      </c>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81"/>
    </row>
    <row r="59" spans="2:26" s="82" customFormat="1" ht="4.5" customHeight="1">
      <c r="B59" s="89"/>
      <c r="C59" s="89"/>
      <c r="D59" s="89"/>
      <c r="E59" s="89"/>
      <c r="F59" s="89"/>
      <c r="G59" s="89"/>
      <c r="H59" s="89"/>
      <c r="I59" s="89"/>
      <c r="J59" s="89"/>
      <c r="K59" s="89"/>
      <c r="L59" s="89"/>
      <c r="M59" s="89"/>
      <c r="N59" s="89"/>
      <c r="O59" s="89"/>
      <c r="P59" s="89"/>
      <c r="Q59" s="89"/>
      <c r="R59" s="89"/>
      <c r="S59" s="89"/>
      <c r="T59" s="89"/>
      <c r="U59" s="89"/>
      <c r="V59" s="89"/>
      <c r="W59" s="89"/>
      <c r="X59" s="89"/>
      <c r="Y59" s="89"/>
      <c r="Z59" s="81"/>
    </row>
    <row r="60" spans="2:26" ht="18.75" customHeight="1">
      <c r="B60" s="130" t="s">
        <v>133</v>
      </c>
    </row>
  </sheetData>
  <sheetProtection sheet="1" selectLockedCells="1"/>
  <mergeCells count="54">
    <mergeCell ref="B7:Y7"/>
    <mergeCell ref="N11:X11"/>
    <mergeCell ref="B3:X3"/>
    <mergeCell ref="D4:P4"/>
    <mergeCell ref="Q4:X4"/>
    <mergeCell ref="Q5:X5"/>
    <mergeCell ref="J5:P5"/>
    <mergeCell ref="B5:I5"/>
    <mergeCell ref="Q9:R9"/>
    <mergeCell ref="Z11:AA11"/>
    <mergeCell ref="N12:X12"/>
    <mergeCell ref="N14:X14"/>
    <mergeCell ref="Z14:AA14"/>
    <mergeCell ref="B16:Y17"/>
    <mergeCell ref="K11:M11"/>
    <mergeCell ref="K14:M14"/>
    <mergeCell ref="N13:X13"/>
    <mergeCell ref="K13:M13"/>
    <mergeCell ref="K12:M12"/>
    <mergeCell ref="D19:P19"/>
    <mergeCell ref="Q19:X19"/>
    <mergeCell ref="S26:W26"/>
    <mergeCell ref="S27:W27"/>
    <mergeCell ref="T28:W28"/>
    <mergeCell ref="B20:I20"/>
    <mergeCell ref="J20:P20"/>
    <mergeCell ref="Q20:X20"/>
    <mergeCell ref="B21:X22"/>
    <mergeCell ref="B58:Y58"/>
    <mergeCell ref="T35:W35"/>
    <mergeCell ref="T25:W25"/>
    <mergeCell ref="B53:X53"/>
    <mergeCell ref="B54:X54"/>
    <mergeCell ref="B56:V56"/>
    <mergeCell ref="T30:W30"/>
    <mergeCell ref="S31:W31"/>
    <mergeCell ref="S32:W32"/>
    <mergeCell ref="S33:W33"/>
    <mergeCell ref="S34:W34"/>
    <mergeCell ref="S40:W40"/>
    <mergeCell ref="T36:W36"/>
    <mergeCell ref="B49:Y51"/>
    <mergeCell ref="S39:W39"/>
    <mergeCell ref="S41:W41"/>
    <mergeCell ref="S37:W37"/>
    <mergeCell ref="S38:W38"/>
    <mergeCell ref="L23:O23"/>
    <mergeCell ref="B24:J24"/>
    <mergeCell ref="B57:W57"/>
    <mergeCell ref="S42:W42"/>
    <mergeCell ref="S43:W43"/>
    <mergeCell ref="S44:W44"/>
    <mergeCell ref="T29:W29"/>
    <mergeCell ref="Q24:R24"/>
  </mergeCells>
  <phoneticPr fontId="3"/>
  <pageMargins left="0.51181102362204722" right="0" top="0.6692913385826772" bottom="0" header="0.31496062992125984" footer="0.31496062992125984"/>
  <pageSetup paperSize="9" scale="87" fitToHeight="2" orientation="portrait" blackAndWhite="1" r:id="rId1"/>
  <rowBreaks count="1" manualBreakCount="1">
    <brk id="52" max="2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56"/>
  <sheetViews>
    <sheetView showGridLines="0" view="pageBreakPreview" zoomScale="115" zoomScaleNormal="100" zoomScaleSheetLayoutView="115" workbookViewId="0">
      <selection activeCell="B8" sqref="B8:G8"/>
    </sheetView>
  </sheetViews>
  <sheetFormatPr defaultColWidth="2.625" defaultRowHeight="15" customHeight="1"/>
  <cols>
    <col min="1" max="1" width="2.625" style="4" customWidth="1"/>
    <col min="2" max="2" width="2.625" style="4"/>
    <col min="3" max="3" width="3.125" style="4" bestFit="1" customWidth="1"/>
    <col min="4" max="4" width="4.75" style="4" customWidth="1"/>
    <col min="5" max="11" width="2.625" style="4"/>
    <col min="12" max="12" width="3.125" style="4" bestFit="1" customWidth="1"/>
    <col min="13" max="13" width="2.625" style="4"/>
    <col min="14" max="14" width="3.125" style="4" customWidth="1"/>
    <col min="15" max="15" width="3.125" style="4" bestFit="1" customWidth="1"/>
    <col min="16" max="19" width="2.625" style="4"/>
    <col min="20" max="20" width="3.125" style="4" bestFit="1" customWidth="1"/>
    <col min="21" max="36" width="2.625" style="4"/>
    <col min="37" max="37" width="8.5" style="4" bestFit="1" customWidth="1"/>
    <col min="38" max="38" width="2.625" style="4"/>
    <col min="39" max="39" width="13.75" style="4" bestFit="1" customWidth="1"/>
    <col min="40" max="42" width="2.625" style="4"/>
    <col min="43" max="43" width="15.25" style="4" bestFit="1" customWidth="1"/>
    <col min="44" max="16384" width="2.625" style="4"/>
  </cols>
  <sheetData>
    <row r="1" spans="1:38" ht="4.5" customHeight="1" thickBot="1">
      <c r="AG1" s="6"/>
      <c r="AH1" s="6"/>
    </row>
    <row r="2" spans="1:38" ht="15" customHeight="1">
      <c r="A2" s="2"/>
      <c r="B2" s="2"/>
      <c r="C2" s="253" t="s">
        <v>80</v>
      </c>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5"/>
      <c r="AG2" s="5"/>
      <c r="AH2" s="5"/>
      <c r="AI2" s="2"/>
      <c r="AJ2" s="2"/>
    </row>
    <row r="3" spans="1:38" ht="15" customHeight="1" thickBot="1">
      <c r="A3" s="2"/>
      <c r="B3" s="2"/>
      <c r="C3" s="256"/>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8"/>
      <c r="AG3" s="5"/>
      <c r="AH3" s="5"/>
      <c r="AI3" s="2"/>
      <c r="AJ3" s="2"/>
    </row>
    <row r="4" spans="1:38" ht="9" customHeight="1">
      <c r="A4" s="2"/>
      <c r="B4" s="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5"/>
      <c r="AH4" s="5"/>
      <c r="AI4" s="2"/>
      <c r="AJ4" s="2"/>
    </row>
    <row r="5" spans="1:38" s="1" customFormat="1" ht="18.75" customHeight="1">
      <c r="A5" s="1" t="s">
        <v>118</v>
      </c>
    </row>
    <row r="6" spans="1:38" s="1" customFormat="1" ht="18.75" customHeight="1">
      <c r="B6" s="228" t="s">
        <v>84</v>
      </c>
      <c r="C6" s="229"/>
      <c r="D6" s="229"/>
      <c r="E6" s="229"/>
      <c r="F6" s="229"/>
      <c r="G6" s="230"/>
      <c r="H6" s="213" t="s">
        <v>83</v>
      </c>
      <c r="I6" s="214"/>
      <c r="J6" s="214"/>
      <c r="K6" s="214"/>
      <c r="L6" s="214"/>
      <c r="M6" s="214"/>
      <c r="N6" s="214"/>
      <c r="O6" s="214"/>
      <c r="P6" s="214"/>
      <c r="Q6" s="214"/>
      <c r="R6" s="214"/>
      <c r="S6" s="214"/>
      <c r="T6" s="214"/>
      <c r="U6" s="214"/>
      <c r="V6" s="214"/>
      <c r="W6" s="214"/>
      <c r="X6" s="215"/>
      <c r="Y6" s="228" t="s">
        <v>85</v>
      </c>
      <c r="Z6" s="229"/>
      <c r="AA6" s="229"/>
      <c r="AB6" s="229"/>
      <c r="AC6" s="229"/>
      <c r="AD6" s="229"/>
      <c r="AE6" s="230"/>
      <c r="AF6" s="228" t="s">
        <v>86</v>
      </c>
      <c r="AG6" s="229"/>
      <c r="AH6" s="229"/>
      <c r="AI6" s="230"/>
      <c r="AJ6" s="127"/>
    </row>
    <row r="7" spans="1:38" s="1" customFormat="1" ht="18.75" customHeight="1">
      <c r="B7" s="231"/>
      <c r="C7" s="232"/>
      <c r="D7" s="232"/>
      <c r="E7" s="232"/>
      <c r="F7" s="232"/>
      <c r="G7" s="233"/>
      <c r="H7" s="213" t="s">
        <v>87</v>
      </c>
      <c r="I7" s="214"/>
      <c r="J7" s="214"/>
      <c r="K7" s="215"/>
      <c r="L7" s="267" t="s">
        <v>117</v>
      </c>
      <c r="M7" s="268"/>
      <c r="N7" s="268"/>
      <c r="O7" s="268"/>
      <c r="P7" s="268"/>
      <c r="Q7" s="268"/>
      <c r="R7" s="268"/>
      <c r="S7" s="268"/>
      <c r="T7" s="268"/>
      <c r="U7" s="268"/>
      <c r="V7" s="268"/>
      <c r="W7" s="268"/>
      <c r="X7" s="269"/>
      <c r="Y7" s="231"/>
      <c r="Z7" s="232"/>
      <c r="AA7" s="232"/>
      <c r="AB7" s="232"/>
      <c r="AC7" s="232"/>
      <c r="AD7" s="232"/>
      <c r="AE7" s="233"/>
      <c r="AF7" s="231"/>
      <c r="AG7" s="232"/>
      <c r="AH7" s="232"/>
      <c r="AI7" s="233"/>
      <c r="AJ7" s="127"/>
      <c r="AL7" s="33"/>
    </row>
    <row r="8" spans="1:38" s="1" customFormat="1" ht="18.75" customHeight="1">
      <c r="B8" s="222"/>
      <c r="C8" s="223"/>
      <c r="D8" s="223"/>
      <c r="E8" s="223"/>
      <c r="F8" s="223"/>
      <c r="G8" s="224"/>
      <c r="H8" s="216"/>
      <c r="I8" s="217"/>
      <c r="J8" s="217"/>
      <c r="K8" s="218"/>
      <c r="L8" s="219"/>
      <c r="M8" s="220"/>
      <c r="N8" s="220"/>
      <c r="O8" s="220"/>
      <c r="P8" s="220"/>
      <c r="Q8" s="220"/>
      <c r="R8" s="220"/>
      <c r="S8" s="220"/>
      <c r="T8" s="220"/>
      <c r="U8" s="220"/>
      <c r="V8" s="220"/>
      <c r="W8" s="220"/>
      <c r="X8" s="221"/>
      <c r="Y8" s="225"/>
      <c r="Z8" s="226"/>
      <c r="AA8" s="226"/>
      <c r="AB8" s="226"/>
      <c r="AC8" s="226"/>
      <c r="AD8" s="226"/>
      <c r="AE8" s="227"/>
      <c r="AF8" s="188" t="str">
        <f>IFERROR(Y8/$Y$15,"")</f>
        <v/>
      </c>
      <c r="AG8" s="189"/>
      <c r="AH8" s="189"/>
      <c r="AI8" s="190"/>
      <c r="AJ8" s="125"/>
      <c r="AL8" s="33" t="s">
        <v>88</v>
      </c>
    </row>
    <row r="9" spans="1:38" s="1" customFormat="1" ht="18.75" customHeight="1">
      <c r="B9" s="222"/>
      <c r="C9" s="223"/>
      <c r="D9" s="223"/>
      <c r="E9" s="223"/>
      <c r="F9" s="223"/>
      <c r="G9" s="224"/>
      <c r="H9" s="216"/>
      <c r="I9" s="217"/>
      <c r="J9" s="217"/>
      <c r="K9" s="218"/>
      <c r="L9" s="219"/>
      <c r="M9" s="220"/>
      <c r="N9" s="220"/>
      <c r="O9" s="220"/>
      <c r="P9" s="220"/>
      <c r="Q9" s="220"/>
      <c r="R9" s="220"/>
      <c r="S9" s="220"/>
      <c r="T9" s="220"/>
      <c r="U9" s="220"/>
      <c r="V9" s="220"/>
      <c r="W9" s="220"/>
      <c r="X9" s="221"/>
      <c r="Y9" s="225"/>
      <c r="Z9" s="226"/>
      <c r="AA9" s="226"/>
      <c r="AB9" s="226"/>
      <c r="AC9" s="226"/>
      <c r="AD9" s="226"/>
      <c r="AE9" s="227"/>
      <c r="AF9" s="188" t="str">
        <f t="shared" ref="AF9:AF15" si="0">IFERROR(Y9/$Y$15,"")</f>
        <v/>
      </c>
      <c r="AG9" s="189"/>
      <c r="AH9" s="189"/>
      <c r="AI9" s="190"/>
      <c r="AJ9" s="125"/>
      <c r="AL9" s="33" t="s">
        <v>89</v>
      </c>
    </row>
    <row r="10" spans="1:38" s="1" customFormat="1" ht="18.75" customHeight="1">
      <c r="B10" s="222"/>
      <c r="C10" s="223"/>
      <c r="D10" s="223"/>
      <c r="E10" s="223"/>
      <c r="F10" s="223"/>
      <c r="G10" s="224"/>
      <c r="H10" s="216"/>
      <c r="I10" s="217"/>
      <c r="J10" s="217"/>
      <c r="K10" s="218"/>
      <c r="L10" s="219"/>
      <c r="M10" s="220"/>
      <c r="N10" s="220"/>
      <c r="O10" s="220"/>
      <c r="P10" s="220"/>
      <c r="Q10" s="220"/>
      <c r="R10" s="220"/>
      <c r="S10" s="220"/>
      <c r="T10" s="220"/>
      <c r="U10" s="220"/>
      <c r="V10" s="220"/>
      <c r="W10" s="220"/>
      <c r="X10" s="221"/>
      <c r="Y10" s="225"/>
      <c r="Z10" s="226"/>
      <c r="AA10" s="226"/>
      <c r="AB10" s="226"/>
      <c r="AC10" s="226"/>
      <c r="AD10" s="226"/>
      <c r="AE10" s="227"/>
      <c r="AF10" s="188" t="str">
        <f t="shared" si="0"/>
        <v/>
      </c>
      <c r="AG10" s="189"/>
      <c r="AH10" s="189"/>
      <c r="AI10" s="190"/>
      <c r="AJ10" s="125"/>
      <c r="AL10" s="33" t="s">
        <v>90</v>
      </c>
    </row>
    <row r="11" spans="1:38" s="1" customFormat="1" ht="18.75" customHeight="1">
      <c r="B11" s="222"/>
      <c r="C11" s="223"/>
      <c r="D11" s="223"/>
      <c r="E11" s="223"/>
      <c r="F11" s="223"/>
      <c r="G11" s="224"/>
      <c r="H11" s="216"/>
      <c r="I11" s="217"/>
      <c r="J11" s="217"/>
      <c r="K11" s="218"/>
      <c r="L11" s="219"/>
      <c r="M11" s="220"/>
      <c r="N11" s="220"/>
      <c r="O11" s="220"/>
      <c r="P11" s="220"/>
      <c r="Q11" s="220"/>
      <c r="R11" s="220"/>
      <c r="S11" s="220"/>
      <c r="T11" s="220"/>
      <c r="U11" s="220"/>
      <c r="V11" s="220"/>
      <c r="W11" s="220"/>
      <c r="X11" s="221"/>
      <c r="Y11" s="225"/>
      <c r="Z11" s="226"/>
      <c r="AA11" s="226"/>
      <c r="AB11" s="226"/>
      <c r="AC11" s="226"/>
      <c r="AD11" s="226"/>
      <c r="AE11" s="227"/>
      <c r="AF11" s="188" t="str">
        <f t="shared" si="0"/>
        <v/>
      </c>
      <c r="AG11" s="189"/>
      <c r="AH11" s="189"/>
      <c r="AI11" s="190"/>
      <c r="AJ11" s="125"/>
      <c r="AL11" s="33" t="s">
        <v>91</v>
      </c>
    </row>
    <row r="12" spans="1:38" s="1" customFormat="1" ht="18.75" customHeight="1">
      <c r="B12" s="222"/>
      <c r="C12" s="223"/>
      <c r="D12" s="223"/>
      <c r="E12" s="223"/>
      <c r="F12" s="223"/>
      <c r="G12" s="224"/>
      <c r="H12" s="216"/>
      <c r="I12" s="217"/>
      <c r="J12" s="217"/>
      <c r="K12" s="218"/>
      <c r="L12" s="219"/>
      <c r="M12" s="220"/>
      <c r="N12" s="220"/>
      <c r="O12" s="220"/>
      <c r="P12" s="220"/>
      <c r="Q12" s="220"/>
      <c r="R12" s="220"/>
      <c r="S12" s="220"/>
      <c r="T12" s="220"/>
      <c r="U12" s="220"/>
      <c r="V12" s="220"/>
      <c r="W12" s="220"/>
      <c r="X12" s="221"/>
      <c r="Y12" s="225"/>
      <c r="Z12" s="226"/>
      <c r="AA12" s="226"/>
      <c r="AB12" s="226"/>
      <c r="AC12" s="226"/>
      <c r="AD12" s="226"/>
      <c r="AE12" s="227"/>
      <c r="AF12" s="188" t="str">
        <f t="shared" si="0"/>
        <v/>
      </c>
      <c r="AG12" s="189"/>
      <c r="AH12" s="189"/>
      <c r="AI12" s="190"/>
      <c r="AJ12" s="125"/>
    </row>
    <row r="13" spans="1:38" s="1" customFormat="1" ht="18.75" customHeight="1">
      <c r="B13" s="240" t="s">
        <v>122</v>
      </c>
      <c r="C13" s="240"/>
      <c r="D13" s="240"/>
      <c r="E13" s="240"/>
      <c r="F13" s="240"/>
      <c r="G13" s="240"/>
      <c r="H13" s="240"/>
      <c r="I13" s="240"/>
      <c r="J13" s="240"/>
      <c r="K13" s="240"/>
      <c r="L13" s="240"/>
      <c r="M13" s="240"/>
      <c r="N13" s="240"/>
      <c r="O13" s="240"/>
      <c r="P13" s="240"/>
      <c r="Q13" s="240"/>
      <c r="S13" s="192" t="s">
        <v>92</v>
      </c>
      <c r="T13" s="193"/>
      <c r="U13" s="196" t="s">
        <v>93</v>
      </c>
      <c r="V13" s="197"/>
      <c r="W13" s="197"/>
      <c r="X13" s="198"/>
      <c r="Y13" s="199" t="str">
        <f>IF(Y8=0,"",SUMIFS($Y$8:$Y$12,$B$8:$B$12,$U$13)+SUMIFS(Y8:$Y$12,B8:$B$12,$AL$10))</f>
        <v/>
      </c>
      <c r="Z13" s="200"/>
      <c r="AA13" s="200"/>
      <c r="AB13" s="200"/>
      <c r="AC13" s="200"/>
      <c r="AD13" s="200"/>
      <c r="AE13" s="201"/>
      <c r="AF13" s="188" t="str">
        <f t="shared" si="0"/>
        <v/>
      </c>
      <c r="AG13" s="189"/>
      <c r="AH13" s="189"/>
      <c r="AI13" s="190"/>
      <c r="AJ13" s="125"/>
    </row>
    <row r="14" spans="1:38" s="1" customFormat="1" ht="18.75" customHeight="1">
      <c r="B14" s="241"/>
      <c r="C14" s="241"/>
      <c r="D14" s="241"/>
      <c r="E14" s="241"/>
      <c r="F14" s="241"/>
      <c r="G14" s="241"/>
      <c r="H14" s="241"/>
      <c r="I14" s="241"/>
      <c r="J14" s="241"/>
      <c r="K14" s="241"/>
      <c r="L14" s="241"/>
      <c r="M14" s="241"/>
      <c r="N14" s="241"/>
      <c r="O14" s="241"/>
      <c r="P14" s="241"/>
      <c r="Q14" s="241"/>
      <c r="S14" s="194"/>
      <c r="T14" s="195"/>
      <c r="U14" s="196" t="s">
        <v>94</v>
      </c>
      <c r="V14" s="197"/>
      <c r="W14" s="197"/>
      <c r="X14" s="198"/>
      <c r="Y14" s="199" t="str">
        <f>IF(Y8=0,"",SUMIFS($Y$8:$Y$12,$B$8:$B$12,$U$14)+SUMIFS(Y8:$Y$12,B8:$B$12,$AL$11))</f>
        <v/>
      </c>
      <c r="Z14" s="200"/>
      <c r="AA14" s="200"/>
      <c r="AB14" s="200"/>
      <c r="AC14" s="200"/>
      <c r="AD14" s="200"/>
      <c r="AE14" s="201"/>
      <c r="AF14" s="188" t="str">
        <f t="shared" si="0"/>
        <v/>
      </c>
      <c r="AG14" s="189"/>
      <c r="AH14" s="189"/>
      <c r="AI14" s="190"/>
      <c r="AJ14" s="125"/>
    </row>
    <row r="15" spans="1:38" s="1" customFormat="1" ht="18.75" customHeight="1">
      <c r="B15" s="241"/>
      <c r="C15" s="241"/>
      <c r="D15" s="241"/>
      <c r="E15" s="241"/>
      <c r="F15" s="241"/>
      <c r="G15" s="241"/>
      <c r="H15" s="241"/>
      <c r="I15" s="241"/>
      <c r="J15" s="241"/>
      <c r="K15" s="241"/>
      <c r="L15" s="241"/>
      <c r="M15" s="241"/>
      <c r="N15" s="241"/>
      <c r="O15" s="241"/>
      <c r="P15" s="241"/>
      <c r="Q15" s="241"/>
      <c r="S15" s="196" t="s">
        <v>49</v>
      </c>
      <c r="T15" s="197"/>
      <c r="U15" s="197"/>
      <c r="V15" s="197"/>
      <c r="W15" s="197"/>
      <c r="X15" s="198"/>
      <c r="Y15" s="234" t="str">
        <f>IF(Y8=0,"",SUM($Y$13:$Y$14))</f>
        <v/>
      </c>
      <c r="Z15" s="235"/>
      <c r="AA15" s="235"/>
      <c r="AB15" s="235"/>
      <c r="AC15" s="235"/>
      <c r="AD15" s="235"/>
      <c r="AE15" s="236"/>
      <c r="AF15" s="188" t="str">
        <f t="shared" si="0"/>
        <v/>
      </c>
      <c r="AG15" s="189"/>
      <c r="AH15" s="189"/>
      <c r="AI15" s="190"/>
      <c r="AJ15" s="125"/>
    </row>
    <row r="16" spans="1:38" s="1" customFormat="1" ht="6" customHeight="1">
      <c r="B16" s="122"/>
      <c r="C16" s="122"/>
      <c r="D16" s="122"/>
      <c r="E16" s="122"/>
      <c r="F16" s="122"/>
      <c r="G16" s="122"/>
      <c r="H16" s="122"/>
      <c r="I16" s="122"/>
      <c r="J16" s="122"/>
      <c r="K16" s="122"/>
      <c r="L16" s="122"/>
      <c r="M16" s="122"/>
      <c r="N16" s="122"/>
      <c r="O16" s="122"/>
      <c r="P16" s="122"/>
      <c r="Q16" s="122"/>
      <c r="S16" s="123"/>
      <c r="T16" s="123"/>
      <c r="U16" s="123"/>
      <c r="V16" s="123"/>
      <c r="W16" s="123"/>
      <c r="X16" s="123"/>
      <c r="Y16" s="124"/>
      <c r="Z16" s="124"/>
      <c r="AA16" s="124"/>
      <c r="AB16" s="124"/>
      <c r="AC16" s="124"/>
      <c r="AD16" s="124"/>
      <c r="AE16" s="124"/>
      <c r="AF16" s="125"/>
      <c r="AG16" s="125"/>
      <c r="AH16" s="125"/>
      <c r="AI16" s="125"/>
      <c r="AJ16" s="125"/>
    </row>
    <row r="17" spans="1:36" ht="18.75" customHeight="1">
      <c r="A17" s="2"/>
      <c r="B17" s="2"/>
      <c r="C17" s="3"/>
      <c r="D17" s="13" t="s">
        <v>39</v>
      </c>
      <c r="E17" s="259"/>
      <c r="F17" s="259"/>
      <c r="G17" s="3"/>
      <c r="H17" s="3"/>
      <c r="I17" s="3"/>
      <c r="J17" s="3"/>
      <c r="K17" s="3"/>
      <c r="L17" s="3"/>
      <c r="M17" s="3"/>
      <c r="N17" s="3"/>
      <c r="O17" s="3"/>
      <c r="P17" s="3"/>
      <c r="Q17" s="3"/>
      <c r="R17" s="3"/>
      <c r="S17" s="3"/>
      <c r="T17" s="3"/>
      <c r="U17" s="3"/>
      <c r="V17" s="3"/>
      <c r="W17" s="3"/>
      <c r="X17" s="3"/>
      <c r="Y17" s="3"/>
      <c r="Z17" s="3"/>
      <c r="AA17" s="3"/>
      <c r="AB17" s="3"/>
      <c r="AC17" s="3"/>
      <c r="AD17" s="3"/>
      <c r="AE17" s="3"/>
      <c r="AF17" s="3"/>
      <c r="AG17" s="5"/>
      <c r="AH17" s="5"/>
      <c r="AI17" s="2"/>
      <c r="AJ17" s="2"/>
    </row>
    <row r="18" spans="1:36" ht="18.75" customHeight="1">
      <c r="A18" s="2"/>
      <c r="B18" s="2"/>
      <c r="D18" s="13" t="s">
        <v>40</v>
      </c>
      <c r="E18" s="260"/>
      <c r="F18" s="260"/>
      <c r="G18" s="3"/>
      <c r="H18" s="3"/>
      <c r="I18" s="3"/>
      <c r="J18" s="3"/>
      <c r="K18" s="3"/>
      <c r="L18" s="3"/>
      <c r="M18" s="3"/>
      <c r="N18" s="3"/>
      <c r="O18" s="3"/>
      <c r="P18" s="3"/>
      <c r="Q18" s="3"/>
      <c r="R18" s="3"/>
      <c r="S18" s="3"/>
      <c r="T18" s="3"/>
      <c r="U18" s="3"/>
      <c r="V18" s="3"/>
      <c r="W18" s="3"/>
      <c r="X18" s="3"/>
      <c r="Y18" s="3"/>
      <c r="Z18" s="3"/>
      <c r="AA18" s="3"/>
      <c r="AB18" s="3"/>
      <c r="AC18" s="3"/>
      <c r="AD18" s="3"/>
      <c r="AE18" s="3"/>
      <c r="AF18" s="209" t="s">
        <v>3</v>
      </c>
      <c r="AG18" s="209"/>
      <c r="AH18" s="209"/>
      <c r="AI18" s="209"/>
      <c r="AJ18" s="115"/>
    </row>
    <row r="19" spans="1:36" ht="15.75" customHeight="1">
      <c r="A19" s="1"/>
      <c r="B19" s="228" t="s">
        <v>48</v>
      </c>
      <c r="C19" s="229"/>
      <c r="D19" s="229"/>
      <c r="E19" s="230"/>
      <c r="F19" s="261" t="s">
        <v>41</v>
      </c>
      <c r="G19" s="262"/>
      <c r="H19" s="262"/>
      <c r="I19" s="262"/>
      <c r="J19" s="262"/>
      <c r="K19" s="263"/>
      <c r="L19" s="251" t="s">
        <v>69</v>
      </c>
      <c r="M19" s="251"/>
      <c r="N19" s="251"/>
      <c r="O19" s="251"/>
      <c r="P19" s="251"/>
      <c r="Q19" s="251"/>
      <c r="R19" s="251"/>
      <c r="S19" s="251"/>
      <c r="T19" s="251"/>
      <c r="U19" s="251"/>
      <c r="V19" s="251"/>
      <c r="W19" s="252"/>
      <c r="X19" s="213" t="s">
        <v>70</v>
      </c>
      <c r="Y19" s="214"/>
      <c r="Z19" s="214"/>
      <c r="AA19" s="214"/>
      <c r="AB19" s="214"/>
      <c r="AC19" s="214"/>
      <c r="AD19" s="214"/>
      <c r="AE19" s="214"/>
      <c r="AF19" s="214"/>
      <c r="AG19" s="214"/>
      <c r="AH19" s="214"/>
      <c r="AI19" s="215"/>
      <c r="AJ19" s="127"/>
    </row>
    <row r="20" spans="1:36" s="1" customFormat="1" ht="28.5" customHeight="1">
      <c r="B20" s="231"/>
      <c r="C20" s="232"/>
      <c r="D20" s="232"/>
      <c r="E20" s="233"/>
      <c r="F20" s="264"/>
      <c r="G20" s="265"/>
      <c r="H20" s="265"/>
      <c r="I20" s="265"/>
      <c r="J20" s="265"/>
      <c r="K20" s="266"/>
      <c r="L20" s="207" t="s">
        <v>42</v>
      </c>
      <c r="M20" s="207"/>
      <c r="N20" s="207"/>
      <c r="O20" s="207"/>
      <c r="P20" s="207"/>
      <c r="Q20" s="208"/>
      <c r="R20" s="206" t="s">
        <v>47</v>
      </c>
      <c r="S20" s="207"/>
      <c r="T20" s="207"/>
      <c r="U20" s="207"/>
      <c r="V20" s="207"/>
      <c r="W20" s="208"/>
      <c r="X20" s="206" t="s">
        <v>42</v>
      </c>
      <c r="Y20" s="207"/>
      <c r="Z20" s="207"/>
      <c r="AA20" s="207"/>
      <c r="AB20" s="207"/>
      <c r="AC20" s="208"/>
      <c r="AD20" s="206" t="s">
        <v>81</v>
      </c>
      <c r="AE20" s="207"/>
      <c r="AF20" s="207"/>
      <c r="AG20" s="207"/>
      <c r="AH20" s="207"/>
      <c r="AI20" s="208"/>
      <c r="AJ20" s="128"/>
    </row>
    <row r="21" spans="1:36" s="1" customFormat="1" ht="18.75" customHeight="1">
      <c r="B21" s="16" t="s">
        <v>25</v>
      </c>
      <c r="C21" s="18" t="str">
        <f>IF($E$17="","",$E$17)</f>
        <v/>
      </c>
      <c r="D21" s="18" t="str">
        <f>IF($E$18="","",$E$18)</f>
        <v/>
      </c>
      <c r="E21" s="17" t="s">
        <v>18</v>
      </c>
      <c r="F21" s="15" t="s">
        <v>43</v>
      </c>
      <c r="G21" s="248"/>
      <c r="H21" s="248"/>
      <c r="I21" s="248"/>
      <c r="J21" s="248"/>
      <c r="K21" s="249"/>
      <c r="L21" s="14" t="s">
        <v>45</v>
      </c>
      <c r="M21" s="210"/>
      <c r="N21" s="210"/>
      <c r="O21" s="210"/>
      <c r="P21" s="210"/>
      <c r="Q21" s="211"/>
      <c r="R21" s="14" t="s">
        <v>46</v>
      </c>
      <c r="S21" s="210"/>
      <c r="T21" s="210"/>
      <c r="U21" s="210"/>
      <c r="V21" s="210"/>
      <c r="W21" s="211"/>
      <c r="X21" s="14" t="s">
        <v>71</v>
      </c>
      <c r="Y21" s="210"/>
      <c r="Z21" s="210"/>
      <c r="AA21" s="210"/>
      <c r="AB21" s="210"/>
      <c r="AC21" s="211"/>
      <c r="AD21" s="14" t="s">
        <v>72</v>
      </c>
      <c r="AE21" s="210"/>
      <c r="AF21" s="210"/>
      <c r="AG21" s="210"/>
      <c r="AH21" s="210"/>
      <c r="AI21" s="211"/>
      <c r="AJ21" s="132"/>
    </row>
    <row r="22" spans="1:36" s="1" customFormat="1" ht="18.75" customHeight="1">
      <c r="B22" s="16" t="s">
        <v>25</v>
      </c>
      <c r="C22" s="18" t="str">
        <f>IF($E$17="","",$E$17-1)</f>
        <v/>
      </c>
      <c r="D22" s="18" t="str">
        <f>IF($E$18="","",$E$18)</f>
        <v/>
      </c>
      <c r="E22" s="17" t="s">
        <v>18</v>
      </c>
      <c r="F22" s="15" t="s">
        <v>44</v>
      </c>
      <c r="G22" s="248"/>
      <c r="H22" s="248"/>
      <c r="I22" s="248"/>
      <c r="J22" s="248"/>
      <c r="K22" s="249"/>
      <c r="O22" s="19"/>
      <c r="P22" s="19"/>
      <c r="Q22" s="19"/>
      <c r="R22" s="19"/>
      <c r="S22" s="19"/>
      <c r="T22" s="19"/>
      <c r="U22" s="19"/>
    </row>
    <row r="23" spans="1:36" s="1" customFormat="1" ht="6" customHeight="1">
      <c r="AJ23" s="115"/>
    </row>
    <row r="24" spans="1:36" s="1" customFormat="1" ht="15" customHeight="1">
      <c r="B24" s="228" t="s">
        <v>48</v>
      </c>
      <c r="C24" s="229"/>
      <c r="D24" s="229"/>
      <c r="E24" s="230"/>
      <c r="F24" s="250" t="s">
        <v>69</v>
      </c>
      <c r="G24" s="251"/>
      <c r="H24" s="251"/>
      <c r="I24" s="251"/>
      <c r="J24" s="251"/>
      <c r="K24" s="251"/>
      <c r="L24" s="251"/>
      <c r="M24" s="251"/>
      <c r="N24" s="251"/>
      <c r="O24" s="251"/>
      <c r="P24" s="251"/>
      <c r="Q24" s="252"/>
      <c r="R24" s="237" t="s">
        <v>70</v>
      </c>
      <c r="S24" s="238"/>
      <c r="T24" s="238"/>
      <c r="U24" s="238"/>
      <c r="V24" s="238"/>
      <c r="W24" s="238"/>
      <c r="X24" s="238"/>
      <c r="Y24" s="238"/>
      <c r="Z24" s="238"/>
      <c r="AA24" s="238"/>
      <c r="AB24" s="238"/>
      <c r="AC24" s="239"/>
      <c r="AD24" s="209" t="s">
        <v>3</v>
      </c>
      <c r="AE24" s="209"/>
      <c r="AF24" s="209"/>
      <c r="AG24" s="209"/>
      <c r="AH24" s="24"/>
      <c r="AI24" s="24"/>
      <c r="AJ24" s="115"/>
    </row>
    <row r="25" spans="1:36" s="1" customFormat="1" ht="18.75" customHeight="1">
      <c r="B25" s="231"/>
      <c r="C25" s="232"/>
      <c r="D25" s="232"/>
      <c r="E25" s="233"/>
      <c r="F25" s="213" t="s">
        <v>50</v>
      </c>
      <c r="G25" s="214"/>
      <c r="H25" s="214"/>
      <c r="I25" s="214"/>
      <c r="J25" s="214"/>
      <c r="K25" s="215"/>
      <c r="L25" s="213" t="s">
        <v>51</v>
      </c>
      <c r="M25" s="214"/>
      <c r="N25" s="214"/>
      <c r="O25" s="214"/>
      <c r="P25" s="214"/>
      <c r="Q25" s="215"/>
      <c r="R25" s="213" t="s">
        <v>50</v>
      </c>
      <c r="S25" s="214"/>
      <c r="T25" s="214"/>
      <c r="U25" s="214"/>
      <c r="V25" s="214"/>
      <c r="W25" s="215"/>
      <c r="X25" s="213" t="s">
        <v>51</v>
      </c>
      <c r="Y25" s="214"/>
      <c r="Z25" s="214"/>
      <c r="AA25" s="214"/>
      <c r="AB25" s="214"/>
      <c r="AC25" s="215"/>
    </row>
    <row r="26" spans="1:36" s="1" customFormat="1" ht="18.75" customHeight="1">
      <c r="B26" s="16" t="s">
        <v>25</v>
      </c>
      <c r="C26" s="18" t="str">
        <f>IF($E$18="","",IF($E$18&lt;3,$E$17-1,$E$17))</f>
        <v/>
      </c>
      <c r="D26" s="18" t="str">
        <f>IF($E$18="","",IF($E$18=2,12,IF($E$18=1,11,$E$18-2)))</f>
        <v/>
      </c>
      <c r="E26" s="17" t="s">
        <v>18</v>
      </c>
      <c r="F26" s="15"/>
      <c r="G26" s="202"/>
      <c r="H26" s="202"/>
      <c r="I26" s="202"/>
      <c r="J26" s="202"/>
      <c r="K26" s="203"/>
      <c r="L26" s="14"/>
      <c r="M26" s="202"/>
      <c r="N26" s="202"/>
      <c r="O26" s="202"/>
      <c r="P26" s="202"/>
      <c r="Q26" s="203"/>
      <c r="R26" s="15"/>
      <c r="S26" s="202"/>
      <c r="T26" s="202"/>
      <c r="U26" s="202"/>
      <c r="V26" s="202"/>
      <c r="W26" s="203"/>
      <c r="X26" s="14"/>
      <c r="Y26" s="202"/>
      <c r="Z26" s="202"/>
      <c r="AA26" s="202"/>
      <c r="AB26" s="202"/>
      <c r="AC26" s="203"/>
    </row>
    <row r="27" spans="1:36" s="1" customFormat="1" ht="18.75" customHeight="1">
      <c r="B27" s="16" t="s">
        <v>25</v>
      </c>
      <c r="C27" s="18" t="str">
        <f>IF($E$18="","",IF($E$18&lt;2,$E$17-1,$E$17))</f>
        <v/>
      </c>
      <c r="D27" s="18" t="str">
        <f>IF($E$18="","",IF($E$18=1,12,$D$28-1))</f>
        <v/>
      </c>
      <c r="E27" s="17" t="s">
        <v>18</v>
      </c>
      <c r="F27" s="15"/>
      <c r="G27" s="202"/>
      <c r="H27" s="202"/>
      <c r="I27" s="202"/>
      <c r="J27" s="202"/>
      <c r="K27" s="203"/>
      <c r="L27" s="14"/>
      <c r="M27" s="202"/>
      <c r="N27" s="202"/>
      <c r="O27" s="202"/>
      <c r="P27" s="202"/>
      <c r="Q27" s="203"/>
      <c r="R27" s="15"/>
      <c r="S27" s="202"/>
      <c r="T27" s="202"/>
      <c r="U27" s="202"/>
      <c r="V27" s="202"/>
      <c r="W27" s="203"/>
      <c r="X27" s="14"/>
      <c r="Y27" s="202"/>
      <c r="Z27" s="202"/>
      <c r="AA27" s="202"/>
      <c r="AB27" s="202"/>
      <c r="AC27" s="203"/>
    </row>
    <row r="28" spans="1:36" s="1" customFormat="1" ht="18.75" customHeight="1">
      <c r="B28" s="16" t="s">
        <v>25</v>
      </c>
      <c r="C28" s="18" t="str">
        <f>IF($E$17="","",$E$17)</f>
        <v/>
      </c>
      <c r="D28" s="18" t="str">
        <f>IF($E$18="","",$E$18)</f>
        <v/>
      </c>
      <c r="E28" s="17" t="s">
        <v>18</v>
      </c>
      <c r="F28" s="15"/>
      <c r="G28" s="202"/>
      <c r="H28" s="202"/>
      <c r="I28" s="202"/>
      <c r="J28" s="202"/>
      <c r="K28" s="203"/>
      <c r="L28" s="14"/>
      <c r="M28" s="202"/>
      <c r="N28" s="202"/>
      <c r="O28" s="202"/>
      <c r="P28" s="202"/>
      <c r="Q28" s="203"/>
      <c r="R28" s="15"/>
      <c r="S28" s="202"/>
      <c r="T28" s="202"/>
      <c r="U28" s="202"/>
      <c r="V28" s="202"/>
      <c r="W28" s="203"/>
      <c r="X28" s="14"/>
      <c r="Y28" s="202"/>
      <c r="Z28" s="202"/>
      <c r="AA28" s="202"/>
      <c r="AB28" s="202"/>
      <c r="AC28" s="203"/>
    </row>
    <row r="29" spans="1:36" s="1" customFormat="1" ht="18.75" customHeight="1">
      <c r="B29" s="213" t="s">
        <v>49</v>
      </c>
      <c r="C29" s="214"/>
      <c r="D29" s="214"/>
      <c r="E29" s="215"/>
      <c r="F29" s="15" t="s">
        <v>52</v>
      </c>
      <c r="G29" s="244" t="str">
        <f>IF(E17=0,"",SUM(G26:K28))</f>
        <v/>
      </c>
      <c r="H29" s="244"/>
      <c r="I29" s="244"/>
      <c r="J29" s="244"/>
      <c r="K29" s="245"/>
      <c r="L29" s="14" t="s">
        <v>54</v>
      </c>
      <c r="M29" s="244" t="str">
        <f>IF(E17=0,"",SUM(M26:Q28))</f>
        <v/>
      </c>
      <c r="N29" s="244"/>
      <c r="O29" s="244"/>
      <c r="P29" s="244"/>
      <c r="Q29" s="245"/>
      <c r="R29" s="15" t="s">
        <v>76</v>
      </c>
      <c r="S29" s="244" t="str">
        <f>IF(E17=0,"",SUM(S26:W28))</f>
        <v/>
      </c>
      <c r="T29" s="244"/>
      <c r="U29" s="244"/>
      <c r="V29" s="244"/>
      <c r="W29" s="245"/>
      <c r="X29" s="14" t="s">
        <v>75</v>
      </c>
      <c r="Y29" s="244" t="str">
        <f>IF(E17=0,"",SUM(Y26:AC28))</f>
        <v/>
      </c>
      <c r="Z29" s="244"/>
      <c r="AA29" s="244"/>
      <c r="AB29" s="244"/>
      <c r="AC29" s="245"/>
    </row>
    <row r="30" spans="1:36" s="1" customFormat="1" ht="18.75" customHeight="1">
      <c r="B30" s="16" t="s">
        <v>25</v>
      </c>
      <c r="C30" s="18" t="str">
        <f>IF($C$26="","",$C$26-1)</f>
        <v/>
      </c>
      <c r="D30" s="18" t="str">
        <f>IF($E$18="","",$D$26)</f>
        <v/>
      </c>
      <c r="E30" s="17" t="s">
        <v>17</v>
      </c>
      <c r="F30" s="15"/>
      <c r="G30" s="202"/>
      <c r="H30" s="202"/>
      <c r="I30" s="202"/>
      <c r="J30" s="202"/>
      <c r="K30" s="203"/>
      <c r="L30" s="14"/>
      <c r="M30" s="202"/>
      <c r="N30" s="202"/>
      <c r="O30" s="202"/>
      <c r="P30" s="202"/>
      <c r="Q30" s="203"/>
      <c r="R30" s="15"/>
      <c r="S30" s="202"/>
      <c r="T30" s="202"/>
      <c r="U30" s="202"/>
      <c r="V30" s="202"/>
      <c r="W30" s="203"/>
      <c r="X30" s="14"/>
      <c r="Y30" s="202"/>
      <c r="Z30" s="202"/>
      <c r="AA30" s="202"/>
      <c r="AB30" s="202"/>
      <c r="AC30" s="203"/>
    </row>
    <row r="31" spans="1:36" s="1" customFormat="1" ht="18.75" customHeight="1">
      <c r="B31" s="16" t="s">
        <v>25</v>
      </c>
      <c r="C31" s="18" t="str">
        <f>IF($C$27="","",$C$27-1)</f>
        <v/>
      </c>
      <c r="D31" s="18" t="str">
        <f>IF($E$18="","",$D$27)</f>
        <v/>
      </c>
      <c r="E31" s="17" t="s">
        <v>17</v>
      </c>
      <c r="F31" s="15"/>
      <c r="G31" s="202"/>
      <c r="H31" s="202"/>
      <c r="I31" s="202"/>
      <c r="J31" s="202"/>
      <c r="K31" s="203"/>
      <c r="L31" s="14"/>
      <c r="M31" s="202"/>
      <c r="N31" s="202"/>
      <c r="O31" s="202"/>
      <c r="P31" s="202"/>
      <c r="Q31" s="203"/>
      <c r="R31" s="15"/>
      <c r="S31" s="202"/>
      <c r="T31" s="202"/>
      <c r="U31" s="202"/>
      <c r="V31" s="202"/>
      <c r="W31" s="203"/>
      <c r="X31" s="14"/>
      <c r="Y31" s="202"/>
      <c r="Z31" s="202"/>
      <c r="AA31" s="202"/>
      <c r="AB31" s="202"/>
      <c r="AC31" s="203"/>
    </row>
    <row r="32" spans="1:36" s="1" customFormat="1" ht="18.75" customHeight="1">
      <c r="B32" s="16" t="s">
        <v>25</v>
      </c>
      <c r="C32" s="18" t="str">
        <f>IF($C$28="","",$C$28-1)</f>
        <v/>
      </c>
      <c r="D32" s="18" t="str">
        <f>IF($E$18="","",$D$28)</f>
        <v/>
      </c>
      <c r="E32" s="17" t="s">
        <v>17</v>
      </c>
      <c r="F32" s="15"/>
      <c r="G32" s="202"/>
      <c r="H32" s="202"/>
      <c r="I32" s="202"/>
      <c r="J32" s="202"/>
      <c r="K32" s="203"/>
      <c r="L32" s="14"/>
      <c r="M32" s="202"/>
      <c r="N32" s="202"/>
      <c r="O32" s="202"/>
      <c r="P32" s="202"/>
      <c r="Q32" s="203"/>
      <c r="R32" s="15"/>
      <c r="S32" s="202"/>
      <c r="T32" s="202"/>
      <c r="U32" s="202"/>
      <c r="V32" s="202"/>
      <c r="W32" s="203"/>
      <c r="X32" s="14"/>
      <c r="Y32" s="202"/>
      <c r="Z32" s="202"/>
      <c r="AA32" s="202"/>
      <c r="AB32" s="202"/>
      <c r="AC32" s="203"/>
    </row>
    <row r="33" spans="2:45" s="1" customFormat="1" ht="18.75" customHeight="1">
      <c r="B33" s="213" t="s">
        <v>49</v>
      </c>
      <c r="C33" s="214"/>
      <c r="D33" s="214"/>
      <c r="E33" s="215"/>
      <c r="F33" s="15" t="s">
        <v>53</v>
      </c>
      <c r="G33" s="244" t="str">
        <f>IF(E17=0,"",SUM(G30:K32))</f>
        <v/>
      </c>
      <c r="H33" s="244"/>
      <c r="I33" s="244"/>
      <c r="J33" s="244"/>
      <c r="K33" s="245"/>
      <c r="L33" s="14" t="s">
        <v>55</v>
      </c>
      <c r="M33" s="244" t="str">
        <f>IF(E17=0,"",SUM(M30:Q32))</f>
        <v/>
      </c>
      <c r="N33" s="244"/>
      <c r="O33" s="244"/>
      <c r="P33" s="244"/>
      <c r="Q33" s="245"/>
      <c r="R33" s="15" t="s">
        <v>73</v>
      </c>
      <c r="S33" s="244" t="str">
        <f>IF(E17=0,"",SUM(S30:W32))</f>
        <v/>
      </c>
      <c r="T33" s="244"/>
      <c r="U33" s="244"/>
      <c r="V33" s="244"/>
      <c r="W33" s="245"/>
      <c r="X33" s="14" t="s">
        <v>74</v>
      </c>
      <c r="Y33" s="244" t="str">
        <f>IF(E17=0,"",SUM(Y30:AC32))</f>
        <v/>
      </c>
      <c r="Z33" s="244"/>
      <c r="AA33" s="244"/>
      <c r="AB33" s="244"/>
      <c r="AC33" s="245"/>
    </row>
    <row r="34" spans="2:45" s="1" customFormat="1" ht="6" customHeight="1"/>
    <row r="35" spans="2:45" ht="15" customHeight="1">
      <c r="B35" s="212" t="s">
        <v>131</v>
      </c>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129"/>
    </row>
    <row r="36" spans="2:45" ht="15" customHeight="1">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129"/>
    </row>
    <row r="37" spans="2:45" ht="15" customHeight="1">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129"/>
    </row>
    <row r="38" spans="2:45" ht="9" customHeight="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row>
    <row r="39" spans="2:45" s="8" customFormat="1" ht="18.75" customHeight="1">
      <c r="C39" s="8" t="s">
        <v>20</v>
      </c>
      <c r="L39" s="7" t="s">
        <v>124</v>
      </c>
      <c r="M39" s="7"/>
      <c r="N39" s="7" t="s">
        <v>22</v>
      </c>
      <c r="Z39" s="12" t="s">
        <v>23</v>
      </c>
      <c r="AA39" s="204" t="str">
        <f>IFERROR(ROUNDDOWN($G$21/$G$22-1,3),"")</f>
        <v/>
      </c>
      <c r="AB39" s="204"/>
      <c r="AC39" s="204"/>
      <c r="AD39" s="204"/>
      <c r="AE39" s="204"/>
      <c r="AG39" s="41"/>
      <c r="AK39" s="100" t="str">
        <f>IF($AA$39&gt;=0.2,"","←原油等仕入れ単価の上昇率が認定要件を満たしていません")</f>
        <v/>
      </c>
      <c r="AL39" s="92"/>
      <c r="AM39" s="92"/>
      <c r="AN39" s="92"/>
      <c r="AO39" s="92"/>
      <c r="AP39" s="92"/>
      <c r="AQ39" s="92"/>
    </row>
    <row r="40" spans="2:45" s="8" customFormat="1" ht="18.75" customHeight="1">
      <c r="C40" s="8" t="s">
        <v>26</v>
      </c>
      <c r="T40" s="26"/>
      <c r="AG40" s="39"/>
    </row>
    <row r="41" spans="2:45" s="8" customFormat="1" ht="18.75" customHeight="1">
      <c r="B41" s="34"/>
      <c r="H41" s="35"/>
      <c r="I41" s="35"/>
      <c r="J41" s="35"/>
      <c r="L41" s="7" t="s">
        <v>125</v>
      </c>
      <c r="M41" s="7"/>
      <c r="O41" s="7" t="s">
        <v>29</v>
      </c>
      <c r="R41" s="205"/>
      <c r="S41" s="205"/>
      <c r="T41" s="32"/>
      <c r="AA41" s="35"/>
      <c r="AB41" s="12" t="s">
        <v>77</v>
      </c>
      <c r="AC41" s="147" t="str">
        <f>IFERROR(ROUNDDOWN($S$21/$M$21,3),"")</f>
        <v/>
      </c>
      <c r="AD41" s="147"/>
      <c r="AE41" s="147"/>
      <c r="AF41" s="147"/>
      <c r="AG41" s="41"/>
      <c r="AK41" s="100" t="str">
        <f>IF($AC$41&gt;=0.2,"","←指定業種に係る原油等が売上原価に占める依存率が認定要件を満たしていません")</f>
        <v/>
      </c>
      <c r="AL41" s="92"/>
      <c r="AM41" s="138" t="e">
        <f>ROUNDDOWN(G29/M29,3)</f>
        <v>#VALUE!</v>
      </c>
      <c r="AN41" s="92"/>
      <c r="AO41" s="92"/>
      <c r="AP41" s="92"/>
      <c r="AQ41" s="138" t="e">
        <f>G29/M29</f>
        <v>#VALUE!</v>
      </c>
      <c r="AR41" s="92"/>
      <c r="AS41" s="92"/>
    </row>
    <row r="42" spans="2:45" s="8" customFormat="1" ht="18.75" customHeight="1">
      <c r="B42" s="34"/>
      <c r="H42" s="35"/>
      <c r="I42" s="35"/>
      <c r="J42" s="35"/>
      <c r="L42" s="7" t="s">
        <v>126</v>
      </c>
      <c r="M42" s="7"/>
      <c r="O42" s="7" t="s">
        <v>29</v>
      </c>
      <c r="R42" s="205"/>
      <c r="S42" s="205"/>
      <c r="T42" s="32"/>
      <c r="AA42" s="35"/>
      <c r="AB42" s="12" t="s">
        <v>61</v>
      </c>
      <c r="AC42" s="147" t="str">
        <f>IFERROR(ROUNDDOWN($AE$21/$Y$21,3),"")</f>
        <v/>
      </c>
      <c r="AD42" s="147"/>
      <c r="AE42" s="147"/>
      <c r="AF42" s="147"/>
      <c r="AG42" s="41"/>
      <c r="AK42" s="100" t="str">
        <f>IF($AC$42&gt;=0.2,"","←全体に係る原油等が売上原価に占める依存率が認定要件を満たしていません")</f>
        <v/>
      </c>
      <c r="AL42" s="92"/>
      <c r="AM42" s="138" t="e">
        <f>ROUNDDOWN(G33/M33,3)</f>
        <v>#VALUE!</v>
      </c>
      <c r="AN42" s="92"/>
      <c r="AO42" s="92"/>
      <c r="AP42" s="92"/>
      <c r="AQ42" s="138" t="e">
        <f>G33/M33</f>
        <v>#VALUE!</v>
      </c>
      <c r="AR42" s="92"/>
      <c r="AS42" s="92"/>
    </row>
    <row r="43" spans="2:45" s="1" customFormat="1" ht="18.75" customHeight="1">
      <c r="C43" s="1" t="s">
        <v>105</v>
      </c>
      <c r="AC43" s="191" t="str">
        <f>IFERROR(ROUNDDOWN($M$21/$Y$21,3),"")</f>
        <v/>
      </c>
      <c r="AD43" s="191"/>
      <c r="AE43" s="191"/>
      <c r="AF43" s="191"/>
      <c r="AK43" s="100" t="str">
        <f>IF($AC$43&gt;=0.2,"","←指定業種に係る売上原価の割合が認定要件を満たしていません")</f>
        <v/>
      </c>
      <c r="AM43" s="139" t="e">
        <f>AM41-AM42</f>
        <v>#VALUE!</v>
      </c>
      <c r="AQ43" s="137" t="e">
        <f>AQ41-AQ42</f>
        <v>#VALUE!</v>
      </c>
    </row>
    <row r="44" spans="2:45" s="8" customFormat="1" ht="18.75" customHeight="1">
      <c r="C44" s="8" t="s">
        <v>30</v>
      </c>
      <c r="F44" s="37"/>
      <c r="G44" s="38"/>
      <c r="H44" s="39"/>
      <c r="I44" s="38"/>
      <c r="J44" s="39"/>
      <c r="M44" s="9"/>
      <c r="N44" s="9"/>
      <c r="O44" s="9"/>
      <c r="P44" s="9"/>
      <c r="Q44" s="40"/>
      <c r="R44" s="41"/>
      <c r="T44" s="26"/>
      <c r="AG44" s="39"/>
    </row>
    <row r="45" spans="2:45" s="8" customFormat="1" ht="18.75" customHeight="1">
      <c r="B45" s="34"/>
      <c r="H45" s="35"/>
      <c r="I45" s="35"/>
      <c r="J45" s="35"/>
      <c r="K45" s="35"/>
      <c r="L45" s="1" t="s">
        <v>120</v>
      </c>
      <c r="M45"/>
      <c r="N45"/>
      <c r="O45"/>
      <c r="P45"/>
      <c r="R45" s="11" t="s">
        <v>128</v>
      </c>
      <c r="T45" s="32"/>
      <c r="AB45" s="12" t="s">
        <v>129</v>
      </c>
      <c r="AC45" s="243" t="str">
        <f>IFERROR(ROUNDDOWN(($G$29/$M$29),3)-ROUNDDOWN(($G$33/$M$33),3),"")</f>
        <v/>
      </c>
      <c r="AD45" s="243"/>
      <c r="AE45" s="243"/>
      <c r="AF45" s="243"/>
      <c r="AG45" s="41"/>
      <c r="AK45" s="103" t="str">
        <f>IF($AC$45="","",IF($AC$45&gt;0,"","←製品等価格への転嫁の状況が認定要件を満たしていません"))</f>
        <v/>
      </c>
      <c r="AL45" s="91"/>
      <c r="AM45" s="91"/>
      <c r="AN45" s="91"/>
      <c r="AO45" s="91"/>
      <c r="AP45" s="91"/>
      <c r="AQ45" s="91"/>
      <c r="AR45" s="91"/>
      <c r="AS45" s="91"/>
    </row>
    <row r="46" spans="2:45" s="8" customFormat="1" ht="18.75" customHeight="1">
      <c r="B46" s="34"/>
      <c r="H46" s="35"/>
      <c r="I46" s="35"/>
      <c r="J46" s="35"/>
      <c r="K46" s="35"/>
      <c r="L46" s="1" t="s">
        <v>127</v>
      </c>
      <c r="M46"/>
      <c r="N46"/>
      <c r="O46"/>
      <c r="P46"/>
      <c r="R46" s="11" t="s">
        <v>128</v>
      </c>
      <c r="T46" s="32"/>
      <c r="AB46" s="12" t="s">
        <v>130</v>
      </c>
      <c r="AC46" s="243" t="str">
        <f>IFERROR(ROUNDDOWN(($S$29/$Y$29),3)-ROUNDDOWN(($S$33/$Y$33),3),"")</f>
        <v/>
      </c>
      <c r="AD46" s="243"/>
      <c r="AE46" s="243"/>
      <c r="AF46" s="243"/>
      <c r="AG46" s="41"/>
      <c r="AK46" s="103" t="str">
        <f>IF($AC$46="","",IF($AC$46&gt;0,"","←製品等価格への転嫁の状況が認定要件を満たしていません"))</f>
        <v/>
      </c>
      <c r="AL46" s="91"/>
      <c r="AM46" s="91"/>
      <c r="AN46" s="91"/>
      <c r="AO46" s="91"/>
      <c r="AP46" s="91"/>
      <c r="AQ46" s="91"/>
      <c r="AR46" s="91"/>
      <c r="AS46" s="91"/>
    </row>
    <row r="47" spans="2:45" s="8" customFormat="1" ht="15" customHeight="1">
      <c r="B47" s="34"/>
      <c r="D47" s="4" t="s">
        <v>4</v>
      </c>
      <c r="H47" s="35"/>
      <c r="I47" s="35"/>
      <c r="J47" s="35"/>
      <c r="K47" s="35"/>
      <c r="L47" s="116"/>
      <c r="M47" s="10"/>
      <c r="N47" s="116"/>
      <c r="O47" s="11"/>
      <c r="T47" s="32"/>
      <c r="AB47" s="12"/>
      <c r="AC47" s="126"/>
      <c r="AD47" s="126"/>
      <c r="AE47" s="126"/>
      <c r="AF47" s="126"/>
      <c r="AG47" s="41"/>
      <c r="AK47" s="103"/>
      <c r="AL47" s="91"/>
      <c r="AM47" s="91"/>
      <c r="AN47" s="91"/>
      <c r="AO47" s="91"/>
      <c r="AP47" s="91"/>
      <c r="AQ47" s="91"/>
      <c r="AR47" s="91"/>
      <c r="AS47" s="91"/>
    </row>
    <row r="48" spans="2:45" ht="15" customHeight="1">
      <c r="R48" s="4" t="s">
        <v>123</v>
      </c>
    </row>
    <row r="49" spans="18:54" ht="15" customHeight="1">
      <c r="R49" s="246"/>
      <c r="S49" s="246"/>
      <c r="T49" s="246"/>
      <c r="U49" s="246"/>
      <c r="V49" s="246"/>
      <c r="W49" s="246"/>
      <c r="X49" s="246"/>
      <c r="Y49" s="246"/>
      <c r="Z49" s="246"/>
      <c r="AA49" s="246"/>
      <c r="AB49" s="246"/>
      <c r="AC49" s="246"/>
      <c r="AD49" s="246"/>
      <c r="AE49" s="246"/>
      <c r="AF49" s="246"/>
      <c r="AG49" s="246"/>
      <c r="AH49" s="246"/>
      <c r="AN49" s="99"/>
      <c r="AO49" s="99"/>
      <c r="AP49" s="99"/>
      <c r="AQ49" s="99"/>
      <c r="AR49" s="99"/>
      <c r="AS49" s="99"/>
      <c r="AT49" s="99"/>
      <c r="AU49" s="99"/>
      <c r="AV49" s="99"/>
      <c r="AW49" s="99"/>
      <c r="AX49" s="99"/>
      <c r="AY49" s="99"/>
      <c r="AZ49" s="99"/>
      <c r="BA49" s="99"/>
      <c r="BB49" s="99"/>
    </row>
    <row r="50" spans="18:54" ht="15" customHeight="1">
      <c r="R50" s="246"/>
      <c r="S50" s="246"/>
      <c r="T50" s="246"/>
      <c r="U50" s="246"/>
      <c r="V50" s="246"/>
      <c r="W50" s="246"/>
      <c r="X50" s="246"/>
      <c r="Y50" s="246"/>
      <c r="Z50" s="246"/>
      <c r="AA50" s="246"/>
      <c r="AB50" s="246"/>
      <c r="AC50" s="246"/>
      <c r="AD50" s="246"/>
      <c r="AE50" s="246"/>
      <c r="AF50" s="246"/>
      <c r="AG50" s="246"/>
      <c r="AH50" s="246"/>
      <c r="AN50" s="99"/>
      <c r="AO50" s="99"/>
      <c r="AP50" s="99"/>
      <c r="AQ50" s="99"/>
      <c r="AR50" s="99"/>
      <c r="AS50" s="99"/>
      <c r="AT50" s="99"/>
      <c r="AU50" s="99"/>
      <c r="AV50" s="99"/>
      <c r="AW50" s="99"/>
      <c r="AX50" s="99"/>
      <c r="AY50" s="99"/>
      <c r="AZ50" s="99"/>
      <c r="BA50" s="99"/>
      <c r="BB50" s="99"/>
    </row>
    <row r="51" spans="18:54" ht="15" customHeight="1">
      <c r="R51" s="246"/>
      <c r="S51" s="246"/>
      <c r="T51" s="246"/>
      <c r="U51" s="246"/>
      <c r="V51" s="246"/>
      <c r="W51" s="246"/>
      <c r="X51" s="246"/>
      <c r="Y51" s="246"/>
      <c r="Z51" s="246"/>
      <c r="AA51" s="246"/>
      <c r="AB51" s="246"/>
      <c r="AC51" s="246"/>
      <c r="AD51" s="246"/>
      <c r="AE51" s="246"/>
      <c r="AF51" s="246"/>
      <c r="AG51" s="246"/>
      <c r="AH51" s="246"/>
      <c r="AN51" s="99"/>
      <c r="AO51" s="99"/>
      <c r="AP51" s="99"/>
      <c r="AQ51" s="99"/>
      <c r="AR51" s="99"/>
      <c r="AS51" s="99"/>
      <c r="AT51" s="99"/>
      <c r="AU51" s="99"/>
      <c r="AV51" s="99"/>
      <c r="AW51" s="99"/>
      <c r="AX51" s="99"/>
      <c r="AY51" s="99"/>
      <c r="AZ51" s="99"/>
      <c r="BA51" s="99"/>
      <c r="BB51" s="99"/>
    </row>
    <row r="52" spans="18:54" ht="15" customHeight="1">
      <c r="R52" s="246"/>
      <c r="S52" s="246"/>
      <c r="T52" s="246"/>
      <c r="U52" s="246"/>
      <c r="V52" s="246"/>
      <c r="W52" s="246"/>
      <c r="X52" s="246"/>
      <c r="Y52" s="246"/>
      <c r="Z52" s="246"/>
      <c r="AA52" s="246"/>
      <c r="AB52" s="246"/>
      <c r="AC52" s="246"/>
      <c r="AD52" s="246"/>
      <c r="AE52" s="246"/>
      <c r="AF52" s="246"/>
      <c r="AG52" s="246"/>
      <c r="AH52" s="246"/>
      <c r="AN52" s="99"/>
      <c r="AO52" s="99"/>
      <c r="AP52" s="99"/>
      <c r="AQ52" s="99"/>
      <c r="AR52" s="99"/>
      <c r="AS52" s="99"/>
      <c r="AT52" s="99"/>
      <c r="AU52" s="99"/>
      <c r="AV52" s="99"/>
      <c r="AW52" s="99"/>
      <c r="AX52" s="99"/>
      <c r="AY52" s="99"/>
      <c r="AZ52" s="99"/>
      <c r="BA52" s="99"/>
      <c r="BB52" s="99"/>
    </row>
    <row r="53" spans="18:54" ht="15" customHeight="1">
      <c r="R53" s="246"/>
      <c r="S53" s="246"/>
      <c r="T53" s="246"/>
      <c r="U53" s="246"/>
      <c r="V53" s="246"/>
      <c r="W53" s="246"/>
      <c r="X53" s="246"/>
      <c r="Y53" s="246"/>
      <c r="Z53" s="246"/>
      <c r="AA53" s="246"/>
      <c r="AB53" s="246"/>
      <c r="AC53" s="246"/>
      <c r="AD53" s="246"/>
      <c r="AE53" s="246"/>
      <c r="AF53" s="246"/>
      <c r="AG53" s="246"/>
      <c r="AH53" s="246"/>
      <c r="AN53" s="99"/>
      <c r="AO53" s="99"/>
      <c r="AP53" s="99"/>
      <c r="AQ53" s="99"/>
      <c r="AR53" s="99"/>
      <c r="AS53" s="99"/>
      <c r="AT53" s="99"/>
      <c r="AU53" s="99"/>
      <c r="AV53" s="99"/>
      <c r="AW53" s="99"/>
      <c r="AX53" s="99"/>
      <c r="AY53" s="99"/>
      <c r="AZ53" s="99"/>
      <c r="BA53" s="99"/>
      <c r="BB53" s="99"/>
    </row>
    <row r="54" spans="18:54" ht="15" customHeight="1" thickBot="1">
      <c r="R54" s="247"/>
      <c r="S54" s="247"/>
      <c r="T54" s="247"/>
      <c r="U54" s="247"/>
      <c r="V54" s="247"/>
      <c r="W54" s="247"/>
      <c r="X54" s="247"/>
      <c r="Y54" s="247"/>
      <c r="Z54" s="247"/>
      <c r="AA54" s="247"/>
      <c r="AB54" s="247"/>
      <c r="AC54" s="247"/>
      <c r="AD54" s="247"/>
      <c r="AE54" s="247"/>
      <c r="AF54" s="247"/>
      <c r="AG54" s="247"/>
      <c r="AH54" s="247"/>
      <c r="AN54" s="99"/>
      <c r="AO54" s="99"/>
      <c r="AP54" s="99"/>
      <c r="AQ54" s="99"/>
      <c r="AR54" s="99"/>
      <c r="AS54" s="99"/>
      <c r="AT54" s="99"/>
      <c r="AU54" s="99"/>
      <c r="AV54" s="99"/>
      <c r="AW54" s="99"/>
      <c r="AX54" s="99"/>
      <c r="AY54" s="99"/>
      <c r="AZ54" s="99"/>
      <c r="BA54" s="99"/>
      <c r="BB54" s="99"/>
    </row>
    <row r="55" spans="18:54" ht="5.25" customHeight="1">
      <c r="R55" s="133"/>
      <c r="S55" s="133"/>
      <c r="T55" s="133"/>
      <c r="U55" s="133"/>
      <c r="V55" s="133"/>
      <c r="W55" s="133"/>
      <c r="X55" s="133"/>
      <c r="Y55" s="133"/>
      <c r="Z55" s="133"/>
      <c r="AA55" s="133"/>
      <c r="AB55" s="133"/>
      <c r="AC55" s="133"/>
      <c r="AD55" s="133"/>
      <c r="AE55" s="133"/>
      <c r="AF55" s="133"/>
      <c r="AG55" s="133"/>
      <c r="AH55" s="133"/>
    </row>
    <row r="56" spans="18:54" ht="15" customHeight="1">
      <c r="W56" s="242"/>
      <c r="X56" s="242"/>
      <c r="Y56" s="242"/>
      <c r="Z56" s="242"/>
      <c r="AA56" s="242"/>
      <c r="AB56" s="242"/>
      <c r="AC56" s="242"/>
      <c r="AD56" s="242"/>
      <c r="AE56" s="242"/>
      <c r="AF56" s="242"/>
      <c r="AG56" s="242"/>
      <c r="AH56" s="242"/>
    </row>
  </sheetData>
  <sheetProtection sheet="1" selectLockedCells="1"/>
  <mergeCells count="114">
    <mergeCell ref="C2:AF3"/>
    <mergeCell ref="E17:F17"/>
    <mergeCell ref="E18:F18"/>
    <mergeCell ref="AF18:AI18"/>
    <mergeCell ref="F19:K20"/>
    <mergeCell ref="B19:E20"/>
    <mergeCell ref="L20:Q20"/>
    <mergeCell ref="M21:Q21"/>
    <mergeCell ref="L19:W19"/>
    <mergeCell ref="X19:AI19"/>
    <mergeCell ref="H6:X6"/>
    <mergeCell ref="B6:G7"/>
    <mergeCell ref="Y6:AE7"/>
    <mergeCell ref="AF6:AI7"/>
    <mergeCell ref="Y21:AC21"/>
    <mergeCell ref="S21:W21"/>
    <mergeCell ref="G21:K21"/>
    <mergeCell ref="H7:K7"/>
    <mergeCell ref="L7:X7"/>
    <mergeCell ref="H8:K8"/>
    <mergeCell ref="L8:X8"/>
    <mergeCell ref="B8:G8"/>
    <mergeCell ref="Y8:AE8"/>
    <mergeCell ref="AF8:AI8"/>
    <mergeCell ref="B33:E33"/>
    <mergeCell ref="S31:W31"/>
    <mergeCell ref="B29:E29"/>
    <mergeCell ref="G22:K22"/>
    <mergeCell ref="M28:Q28"/>
    <mergeCell ref="M27:Q27"/>
    <mergeCell ref="F24:Q24"/>
    <mergeCell ref="G28:K28"/>
    <mergeCell ref="G27:K27"/>
    <mergeCell ref="G26:K26"/>
    <mergeCell ref="M33:Q33"/>
    <mergeCell ref="M32:Q32"/>
    <mergeCell ref="M31:Q31"/>
    <mergeCell ref="M30:Q30"/>
    <mergeCell ref="M29:Q29"/>
    <mergeCell ref="M26:Q26"/>
    <mergeCell ref="S26:W26"/>
    <mergeCell ref="G33:K33"/>
    <mergeCell ref="G32:K32"/>
    <mergeCell ref="G31:K31"/>
    <mergeCell ref="G29:K29"/>
    <mergeCell ref="G30:K30"/>
    <mergeCell ref="S28:W28"/>
    <mergeCell ref="F25:K25"/>
    <mergeCell ref="W56:AH56"/>
    <mergeCell ref="AC45:AF45"/>
    <mergeCell ref="AC46:AF46"/>
    <mergeCell ref="Y31:AC31"/>
    <mergeCell ref="Y32:AC32"/>
    <mergeCell ref="Y33:AC33"/>
    <mergeCell ref="Y28:AC28"/>
    <mergeCell ref="S32:W32"/>
    <mergeCell ref="S33:W33"/>
    <mergeCell ref="R49:AH51"/>
    <mergeCell ref="R52:AH54"/>
    <mergeCell ref="S29:W29"/>
    <mergeCell ref="Y29:AC29"/>
    <mergeCell ref="S30:W30"/>
    <mergeCell ref="Y30:AC30"/>
    <mergeCell ref="B24:E25"/>
    <mergeCell ref="H10:K10"/>
    <mergeCell ref="L10:X10"/>
    <mergeCell ref="B10:G10"/>
    <mergeCell ref="Y10:AE10"/>
    <mergeCell ref="S15:X15"/>
    <mergeCell ref="Y15:AE15"/>
    <mergeCell ref="X25:AC25"/>
    <mergeCell ref="R25:W25"/>
    <mergeCell ref="R24:AC24"/>
    <mergeCell ref="B13:Q15"/>
    <mergeCell ref="H9:K9"/>
    <mergeCell ref="L9:X9"/>
    <mergeCell ref="B9:G9"/>
    <mergeCell ref="Y9:AE9"/>
    <mergeCell ref="AF9:AI9"/>
    <mergeCell ref="H12:K12"/>
    <mergeCell ref="L12:X12"/>
    <mergeCell ref="B12:G12"/>
    <mergeCell ref="Y12:AE12"/>
    <mergeCell ref="AF12:AI12"/>
    <mergeCell ref="H11:K11"/>
    <mergeCell ref="L11:X11"/>
    <mergeCell ref="B11:G11"/>
    <mergeCell ref="Y11:AE11"/>
    <mergeCell ref="AF11:AI11"/>
    <mergeCell ref="AF10:AI10"/>
    <mergeCell ref="AF15:AI15"/>
    <mergeCell ref="AC43:AF43"/>
    <mergeCell ref="S13:T14"/>
    <mergeCell ref="U13:X13"/>
    <mergeCell ref="Y13:AE13"/>
    <mergeCell ref="AF13:AI13"/>
    <mergeCell ref="U14:X14"/>
    <mergeCell ref="Y14:AE14"/>
    <mergeCell ref="AF14:AI14"/>
    <mergeCell ref="Y26:AC26"/>
    <mergeCell ref="S27:W27"/>
    <mergeCell ref="Y27:AC27"/>
    <mergeCell ref="AA39:AE39"/>
    <mergeCell ref="R42:S42"/>
    <mergeCell ref="AC42:AF42"/>
    <mergeCell ref="R41:S41"/>
    <mergeCell ref="AC41:AF41"/>
    <mergeCell ref="AD20:AI20"/>
    <mergeCell ref="X20:AC20"/>
    <mergeCell ref="R20:W20"/>
    <mergeCell ref="AD24:AG24"/>
    <mergeCell ref="AE21:AI21"/>
    <mergeCell ref="B35:AI37"/>
    <mergeCell ref="L25:Q25"/>
  </mergeCells>
  <phoneticPr fontId="3"/>
  <dataValidations count="1">
    <dataValidation type="list" allowBlank="1" showInputMessage="1" showErrorMessage="1" sqref="B8:G12" xr:uid="{00000000-0002-0000-0100-000000000000}">
      <formula1>$AL$8:$AL$11</formula1>
    </dataValidation>
  </dataValidations>
  <pageMargins left="0.59055118110236227" right="0" top="0.59055118110236227" bottom="0" header="0.31496062992125984" footer="0"/>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election activeCell="S9" sqref="S9"/>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71" t="s">
        <v>6</v>
      </c>
      <c r="B2" s="272"/>
      <c r="C2" s="272"/>
      <c r="D2" s="272"/>
      <c r="E2" s="272"/>
      <c r="F2" s="272"/>
      <c r="G2" s="272"/>
      <c r="H2" s="273"/>
    </row>
    <row r="4" spans="1:8" ht="56.25" customHeight="1">
      <c r="A4" s="270" t="s">
        <v>132</v>
      </c>
      <c r="B4" s="270"/>
      <c r="C4" s="270"/>
      <c r="D4" s="270"/>
      <c r="E4" s="270"/>
      <c r="F4" s="270"/>
      <c r="G4" s="270"/>
      <c r="H4" s="270"/>
    </row>
    <row r="5" spans="1:8" ht="56.25" customHeight="1">
      <c r="A5" s="270" t="s">
        <v>79</v>
      </c>
      <c r="B5" s="270"/>
      <c r="C5" s="270"/>
      <c r="D5" s="270"/>
      <c r="E5" s="270"/>
      <c r="F5" s="270"/>
      <c r="G5" s="270"/>
      <c r="H5" s="270"/>
    </row>
    <row r="6" spans="1:8" ht="56.25" customHeight="1">
      <c r="A6" s="270" t="s">
        <v>78</v>
      </c>
      <c r="B6" s="270"/>
      <c r="C6" s="270"/>
      <c r="D6" s="270"/>
      <c r="E6" s="270"/>
      <c r="F6" s="270"/>
      <c r="G6" s="270"/>
      <c r="H6" s="270"/>
    </row>
  </sheetData>
  <sheetProtection sheet="1" selectLockedCells="1"/>
  <mergeCells count="4">
    <mergeCell ref="A5:H5"/>
    <mergeCell ref="A4:H4"/>
    <mergeCell ref="A6:H6"/>
    <mergeCell ref="A2:H2"/>
  </mergeCells>
  <phoneticPr fontId="3"/>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売上高計算表</vt:lpstr>
      <vt:lpstr>作成手順</vt:lpstr>
      <vt:lpstr>作成手順!Print_Area</vt:lpstr>
      <vt:lpstr>申請書!Print_Area</vt:lpstr>
      <vt:lpstr>売上高計算表!Print_Area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ナガシマ　タカフミ</dc:creator>
  <cp:lastModifiedBy>シミズ　ツトム</cp:lastModifiedBy>
  <cp:lastPrinted>2026-01-29T07:00:21Z</cp:lastPrinted>
  <dcterms:created xsi:type="dcterms:W3CDTF">2020-05-13T06:43:40Z</dcterms:created>
  <dcterms:modified xsi:type="dcterms:W3CDTF">2026-01-29T07:43:56Z</dcterms:modified>
</cp:coreProperties>
</file>