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■産業振興課\170金融\05【申込：セーフティネット】中小企業信用保険法第２条第５項に係る認定申請書綴\所属年度なし\★セーフティネット保証\02_申請様式\5号\2024年12月1日～\"/>
    </mc:Choice>
  </mc:AlternateContent>
  <xr:revisionPtr revIDLastSave="0" documentId="13_ncr:1_{3184C7F4-1110-4D6C-9D44-9A829E9644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5" r:id="rId1"/>
    <sheet name="売上高計算表" sheetId="2" r:id="rId2"/>
    <sheet name="作成手順" sheetId="3" r:id="rId3"/>
  </sheets>
  <definedNames>
    <definedName name="_xlnm.Print_Area" localSheetId="2">作成手順!$A$2:$H$7</definedName>
    <definedName name="_xlnm.Print_Area" localSheetId="0">申請書!$A$1:$W$51</definedName>
    <definedName name="_xlnm.Print_Area" localSheetId="1">売上高計算表!$A$1:$AJ$50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5" i="5"/>
  <c r="J33" i="5"/>
  <c r="Q31" i="2"/>
  <c r="I31" i="2"/>
  <c r="Q27" i="2"/>
  <c r="I27" i="2"/>
  <c r="R36" i="5"/>
  <c r="P36" i="5"/>
  <c r="R32" i="5"/>
  <c r="P32" i="5"/>
  <c r="M25" i="5"/>
  <c r="K25" i="5"/>
  <c r="P29" i="5"/>
  <c r="P28" i="5"/>
  <c r="P26" i="5"/>
  <c r="P25" i="5"/>
  <c r="U13" i="2"/>
  <c r="AE40" i="2" l="1"/>
  <c r="L28" i="5"/>
  <c r="J28" i="5"/>
  <c r="AE37" i="2" l="1"/>
  <c r="P27" i="5" s="1"/>
  <c r="AE34" i="2"/>
  <c r="P24" i="5" s="1"/>
  <c r="J31" i="5" l="1"/>
  <c r="O30" i="5" l="1"/>
  <c r="AK37" i="2"/>
  <c r="X27" i="5" s="1"/>
  <c r="AK34" i="2"/>
  <c r="X24" i="5" s="1"/>
  <c r="AB9" i="2" l="1"/>
  <c r="AB10" i="2"/>
  <c r="AB11" i="2"/>
  <c r="AB12" i="2"/>
  <c r="AB13" i="2"/>
  <c r="AB8" i="2"/>
  <c r="E20" i="2"/>
  <c r="K26" i="5" s="1"/>
  <c r="E19" i="2"/>
  <c r="F26" i="2"/>
  <c r="F25" i="2"/>
  <c r="F24" i="2"/>
  <c r="E25" i="2"/>
  <c r="E29" i="2" s="1"/>
  <c r="E24" i="2"/>
  <c r="E26" i="2"/>
  <c r="E30" i="2" s="1"/>
  <c r="F19" i="2"/>
  <c r="P38" i="5" l="1"/>
  <c r="P34" i="5"/>
  <c r="L32" i="5"/>
  <c r="L36" i="5"/>
  <c r="E28" i="2"/>
  <c r="J36" i="5"/>
  <c r="J32" i="5"/>
  <c r="J34" i="5" l="1"/>
  <c r="J38" i="5"/>
  <c r="F28" i="2"/>
  <c r="F29" i="2"/>
  <c r="F30" i="2"/>
  <c r="F20" i="2"/>
  <c r="M26" i="5" s="1"/>
  <c r="R38" i="5" l="1"/>
  <c r="R34" i="5"/>
  <c r="L34" i="5"/>
  <c r="L38" i="5"/>
  <c r="AK40" i="2"/>
  <c r="X3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この欄には、最も売上高が多い業種を記入</t>
        </r>
      </text>
    </comment>
    <comment ref="D1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この欄には、最も売上高が多い業種を記入</t>
        </r>
      </text>
    </comment>
  </commentList>
</comments>
</file>

<file path=xl/sharedStrings.xml><?xml version="1.0" encoding="utf-8"?>
<sst xmlns="http://schemas.openxmlformats.org/spreadsheetml/2006/main" count="170" uniqueCount="101">
  <si>
    <t>記</t>
  </si>
  <si>
    <t>（留意事項）</t>
  </si>
  <si>
    <t>（あて先）</t>
    <phoneticPr fontId="1"/>
  </si>
  <si>
    <t>単位：円</t>
    <rPh sb="0" eb="2">
      <t>タンイ</t>
    </rPh>
    <rPh sb="3" eb="4">
      <t>エン</t>
    </rPh>
    <phoneticPr fontId="1"/>
  </si>
  <si>
    <t>上記の通り相違ありません。</t>
    <rPh sb="0" eb="2">
      <t>ジョウキ</t>
    </rPh>
    <rPh sb="3" eb="4">
      <t>トオ</t>
    </rPh>
    <rPh sb="5" eb="7">
      <t>ソウイ</t>
    </rPh>
    <phoneticPr fontId="1"/>
  </si>
  <si>
    <t>　枚 方 市 長</t>
    <phoneticPr fontId="1"/>
  </si>
  <si>
    <r>
      <rPr>
        <sz val="11"/>
        <color theme="1"/>
        <rFont val="HGPｺﾞｼｯｸE"/>
        <family val="3"/>
        <charset val="128"/>
      </rPr>
      <t>③</t>
    </r>
    <r>
      <rPr>
        <sz val="11"/>
        <color theme="1"/>
        <rFont val="BIZ UDPゴシック"/>
        <family val="3"/>
        <charset val="128"/>
      </rPr>
      <t>「売上高計算表」及び「申請書」を印刷してください。各様式の代表者名の隣にサインをご記入ください。</t>
    </r>
    <rPh sb="2" eb="4">
      <t>ウリアゲ</t>
    </rPh>
    <rPh sb="4" eb="5">
      <t>ダカ</t>
    </rPh>
    <rPh sb="5" eb="7">
      <t>ケイサン</t>
    </rPh>
    <rPh sb="7" eb="8">
      <t>ヒョウ</t>
    </rPh>
    <rPh sb="9" eb="10">
      <t>オヨ</t>
    </rPh>
    <rPh sb="12" eb="15">
      <t>シンセイショ</t>
    </rPh>
    <rPh sb="17" eb="19">
      <t>インサツ</t>
    </rPh>
    <rPh sb="26" eb="27">
      <t>カク</t>
    </rPh>
    <rPh sb="27" eb="29">
      <t>ヨウシキ</t>
    </rPh>
    <rPh sb="30" eb="33">
      <t>ダイヒョウシャ</t>
    </rPh>
    <rPh sb="33" eb="34">
      <t>メイ</t>
    </rPh>
    <rPh sb="35" eb="36">
      <t>トナリ</t>
    </rPh>
    <rPh sb="42" eb="44">
      <t>キニュウ</t>
    </rPh>
    <phoneticPr fontId="1"/>
  </si>
  <si>
    <t>認定申請書類作成手順</t>
    <rPh sb="0" eb="2">
      <t>ニンテイ</t>
    </rPh>
    <rPh sb="2" eb="4">
      <t>シンセイ</t>
    </rPh>
    <rPh sb="4" eb="6">
      <t>ショルイ</t>
    </rPh>
    <rPh sb="6" eb="8">
      <t>サクセイ</t>
    </rPh>
    <rPh sb="8" eb="10">
      <t>テジュン</t>
    </rPh>
    <phoneticPr fontId="1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</si>
  <si>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1"/>
  </si>
  <si>
    <t>電 話 番 号</t>
    <rPh sb="4" eb="5">
      <t>バン</t>
    </rPh>
    <rPh sb="6" eb="7">
      <t>ゴウ</t>
    </rPh>
    <phoneticPr fontId="1"/>
  </si>
  <si>
    <r>
      <rPr>
        <sz val="11"/>
        <color theme="1"/>
        <rFont val="HGPｺﾞｼｯｸE"/>
        <family val="3"/>
        <charset val="128"/>
      </rPr>
      <t>②</t>
    </r>
    <r>
      <rPr>
        <sz val="11"/>
        <color theme="1"/>
        <rFont val="BIZ UDPゴシック"/>
        <family val="3"/>
        <charset val="128"/>
      </rPr>
      <t>となりの「申請書」シートの「</t>
    </r>
    <r>
      <rPr>
        <sz val="11"/>
        <color theme="1"/>
        <rFont val="BIZ UDPゴシック"/>
        <family val="3"/>
        <charset val="128"/>
      </rPr>
      <t>売上高等」に数値が反映されます。その箇所以外の必要事項（</t>
    </r>
    <r>
      <rPr>
        <sz val="11"/>
        <color theme="8" tint="-0.249977111117893"/>
        <rFont val="BIZ UDPゴシック"/>
        <family val="3"/>
        <charset val="128"/>
      </rPr>
      <t>青いセル</t>
    </r>
    <r>
      <rPr>
        <sz val="11"/>
        <color theme="1"/>
        <rFont val="BIZ UDPゴシック"/>
        <family val="3"/>
        <charset val="128"/>
      </rPr>
      <t>）について入力、もしくは印刷後にご記入ください。</t>
    </r>
    <rPh sb="6" eb="9">
      <t>シンセイショ</t>
    </rPh>
    <rPh sb="15" eb="17">
      <t>ウリアゲ</t>
    </rPh>
    <rPh sb="17" eb="18">
      <t>ダカ</t>
    </rPh>
    <rPh sb="18" eb="19">
      <t>トウ</t>
    </rPh>
    <rPh sb="21" eb="23">
      <t>スウチ</t>
    </rPh>
    <rPh sb="24" eb="26">
      <t>ハンエイ</t>
    </rPh>
    <rPh sb="33" eb="35">
      <t>カショ</t>
    </rPh>
    <rPh sb="35" eb="37">
      <t>イガイ</t>
    </rPh>
    <rPh sb="38" eb="40">
      <t>ヒツヨウ</t>
    </rPh>
    <rPh sb="40" eb="42">
      <t>ジコウ</t>
    </rPh>
    <rPh sb="43" eb="44">
      <t>アオ</t>
    </rPh>
    <rPh sb="52" eb="54">
      <t>ニュウリョク</t>
    </rPh>
    <rPh sb="59" eb="61">
      <t>インサツ</t>
    </rPh>
    <rPh sb="61" eb="62">
      <t>ゴ</t>
    </rPh>
    <rPh sb="64" eb="66">
      <t>キニュウ</t>
    </rPh>
    <phoneticPr fontId="1"/>
  </si>
  <si>
    <t>殿</t>
    <rPh sb="0" eb="1">
      <t>ドノ</t>
    </rPh>
    <phoneticPr fontId="1"/>
  </si>
  <si>
    <t>申請のとおり、相違ないことを認定します。</t>
    <phoneticPr fontId="1"/>
  </si>
  <si>
    <t>番号</t>
    <rPh sb="0" eb="2">
      <t>バンゴウ</t>
    </rPh>
    <phoneticPr fontId="1"/>
  </si>
  <si>
    <t>業種名</t>
    <rPh sb="0" eb="2">
      <t>ギョウシュ</t>
    </rPh>
    <rPh sb="2" eb="3">
      <t>メイ</t>
    </rPh>
    <phoneticPr fontId="1"/>
  </si>
  <si>
    <t>様式第５－（ロ）－①</t>
  </si>
  <si>
    <t>中小企業信用保険法第２条第５項第５号の規定による認定申請書（（ロ）－①）</t>
  </si>
  <si>
    <t>事業開始年月日</t>
    <rPh sb="0" eb="2">
      <t>ジギョウ</t>
    </rPh>
    <rPh sb="2" eb="4">
      <t>カイシ</t>
    </rPh>
    <rPh sb="4" eb="6">
      <t>ネンゲツ</t>
    </rPh>
    <rPh sb="6" eb="7">
      <t>ニチ</t>
    </rPh>
    <phoneticPr fontId="1"/>
  </si>
  <si>
    <t>Ｒ</t>
    <phoneticPr fontId="1"/>
  </si>
  <si>
    <t>年</t>
    <rPh sb="0" eb="1">
      <t>ネン</t>
    </rPh>
    <phoneticPr fontId="1"/>
  </si>
  <si>
    <t>月</t>
  </si>
  <si>
    <t>月</t>
    <rPh sb="0" eb="1">
      <t>ツキ</t>
    </rPh>
    <phoneticPr fontId="1"/>
  </si>
  <si>
    <t>日</t>
    <rPh sb="0" eb="1">
      <t>ニチ</t>
    </rPh>
    <phoneticPr fontId="1"/>
  </si>
  <si>
    <t>①原油等の仕入単価の上昇</t>
    <rPh sb="1" eb="3">
      <t>ゲンユ</t>
    </rPh>
    <rPh sb="3" eb="4">
      <t>トウ</t>
    </rPh>
    <rPh sb="5" eb="7">
      <t>シイレ</t>
    </rPh>
    <rPh sb="7" eb="9">
      <t>タンカ</t>
    </rPh>
    <rPh sb="10" eb="12">
      <t>ジョウショウ</t>
    </rPh>
    <phoneticPr fontId="1"/>
  </si>
  <si>
    <t>Ｅ
e</t>
    <phoneticPr fontId="1"/>
  </si>
  <si>
    <t xml:space="preserve"> ×100 - 100</t>
    <phoneticPr fontId="1"/>
  </si>
  <si>
    <t>上昇率</t>
    <rPh sb="0" eb="2">
      <t>ジョウショウ</t>
    </rPh>
    <rPh sb="2" eb="3">
      <t>リツ</t>
    </rPh>
    <phoneticPr fontId="1"/>
  </si>
  <si>
    <t>　Ｅ：原油等の最近１か月における平均仕入れ単価　</t>
    <rPh sb="3" eb="5">
      <t>ゲンユ</t>
    </rPh>
    <rPh sb="5" eb="6">
      <t>トウ</t>
    </rPh>
    <rPh sb="7" eb="9">
      <t>サイキン</t>
    </rPh>
    <rPh sb="11" eb="12">
      <t>ゲツ</t>
    </rPh>
    <rPh sb="16" eb="18">
      <t>ヘイキン</t>
    </rPh>
    <rPh sb="18" eb="20">
      <t>シイレ</t>
    </rPh>
    <rPh sb="21" eb="23">
      <t>タンカ</t>
    </rPh>
    <phoneticPr fontId="1"/>
  </si>
  <si>
    <t>R</t>
    <phoneticPr fontId="1"/>
  </si>
  <si>
    <t>　Ｃ：最近１か月の売上原価</t>
    <rPh sb="3" eb="5">
      <t>サイキン</t>
    </rPh>
    <rPh sb="7" eb="8">
      <t>ゲツ</t>
    </rPh>
    <rPh sb="9" eb="11">
      <t>ウリアゲ</t>
    </rPh>
    <rPh sb="11" eb="13">
      <t>ゲンカ</t>
    </rPh>
    <phoneticPr fontId="1"/>
  </si>
  <si>
    <t>　Ｓ：Ｃの売上原価に対応する原油等の仕入額</t>
    <rPh sb="5" eb="7">
      <t>ウリアゲ</t>
    </rPh>
    <rPh sb="7" eb="9">
      <t>ゲンカ</t>
    </rPh>
    <rPh sb="10" eb="12">
      <t>タイオウ</t>
    </rPh>
    <rPh sb="14" eb="16">
      <t>ゲンユ</t>
    </rPh>
    <rPh sb="16" eb="17">
      <t>トウ</t>
    </rPh>
    <rPh sb="18" eb="20">
      <t>シイレ</t>
    </rPh>
    <rPh sb="20" eb="21">
      <t>ガク</t>
    </rPh>
    <phoneticPr fontId="1"/>
  </si>
  <si>
    <t>Ｓ
Ｃ</t>
    <phoneticPr fontId="1"/>
  </si>
  <si>
    <t xml:space="preserve"> ×100</t>
    <phoneticPr fontId="1"/>
  </si>
  <si>
    <t>依存率</t>
    <rPh sb="0" eb="2">
      <t>イゾン</t>
    </rPh>
    <rPh sb="2" eb="3">
      <t>リツ</t>
    </rPh>
    <phoneticPr fontId="1"/>
  </si>
  <si>
    <t>Ａ
Ｂ</t>
    <phoneticPr fontId="1"/>
  </si>
  <si>
    <t>－</t>
    <phoneticPr fontId="1"/>
  </si>
  <si>
    <t>a
b</t>
    <phoneticPr fontId="1"/>
  </si>
  <si>
    <t>= Ｐ</t>
    <phoneticPr fontId="1"/>
  </si>
  <si>
    <t>Ｐ＝</t>
    <phoneticPr fontId="1"/>
  </si>
  <si>
    <t>　Ａ：最近３か月間の原油等の仕入れ額　</t>
    <rPh sb="3" eb="5">
      <t>サイキン</t>
    </rPh>
    <rPh sb="7" eb="9">
      <t>ゲツカン</t>
    </rPh>
    <rPh sb="10" eb="12">
      <t>ゲンユ</t>
    </rPh>
    <rPh sb="12" eb="13">
      <t>トウ</t>
    </rPh>
    <rPh sb="14" eb="16">
      <t>シイレ</t>
    </rPh>
    <rPh sb="17" eb="18">
      <t>ガク</t>
    </rPh>
    <phoneticPr fontId="1"/>
  </si>
  <si>
    <t>～</t>
    <phoneticPr fontId="1"/>
  </si>
  <si>
    <t>　a：Ａの期間に対応する前年３か月間の原油等の仕入れ額</t>
    <rPh sb="5" eb="7">
      <t>キカン</t>
    </rPh>
    <rPh sb="8" eb="10">
      <t>タイオウ</t>
    </rPh>
    <rPh sb="12" eb="14">
      <t>ゼンネン</t>
    </rPh>
    <phoneticPr fontId="1"/>
  </si>
  <si>
    <t>　B：最近３か月間の売上高</t>
    <rPh sb="3" eb="5">
      <t>サイキン</t>
    </rPh>
    <rPh sb="7" eb="9">
      <t>ゲツカン</t>
    </rPh>
    <rPh sb="10" eb="12">
      <t>ウリアゲ</t>
    </rPh>
    <rPh sb="12" eb="13">
      <t>タカ</t>
    </rPh>
    <phoneticPr fontId="1"/>
  </si>
  <si>
    <t>　ｂ：Ｂの期間に対応する前年３か月間の売上高</t>
    <rPh sb="5" eb="7">
      <t>キカン</t>
    </rPh>
    <rPh sb="8" eb="10">
      <t>タイオウ</t>
    </rPh>
    <rPh sb="12" eb="14">
      <t>ゼンネン</t>
    </rPh>
    <rPh sb="19" eb="22">
      <t>ウリアゲダカ</t>
    </rPh>
    <phoneticPr fontId="1"/>
  </si>
  <si>
    <t>（注２）上昇率及び依存率が２０％以上となっていること。</t>
    <rPh sb="4" eb="6">
      <t>ジョウショウ</t>
    </rPh>
    <rPh sb="6" eb="7">
      <t>リツ</t>
    </rPh>
    <rPh sb="7" eb="8">
      <t>オヨ</t>
    </rPh>
    <rPh sb="9" eb="11">
      <t>イゾン</t>
    </rPh>
    <rPh sb="11" eb="12">
      <t>リツ</t>
    </rPh>
    <rPh sb="16" eb="18">
      <t>イジョウ</t>
    </rPh>
    <phoneticPr fontId="1"/>
  </si>
  <si>
    <t>（注３）Ｐ＞０となっていること。</t>
    <phoneticPr fontId="1"/>
  </si>
  <si>
    <t>（注４）申請者全体の値を記載。</t>
    <rPh sb="4" eb="7">
      <t>シンセイシャ</t>
    </rPh>
    <rPh sb="7" eb="9">
      <t>ゼンタイ</t>
    </rPh>
    <rPh sb="10" eb="11">
      <t>アタイ</t>
    </rPh>
    <rPh sb="12" eb="14">
      <t>キサイ</t>
    </rPh>
    <phoneticPr fontId="1"/>
  </si>
  <si>
    <t xml:space="preserve"> 第　　　　　  　号</t>
    <phoneticPr fontId="1"/>
  </si>
  <si>
    <t>年Ｒ</t>
    <rPh sb="0" eb="1">
      <t>ネン</t>
    </rPh>
    <phoneticPr fontId="1"/>
  </si>
  <si>
    <t>最新月</t>
    <rPh sb="0" eb="2">
      <t>サイシン</t>
    </rPh>
    <rPh sb="2" eb="3">
      <t>ツキ</t>
    </rPh>
    <phoneticPr fontId="1"/>
  </si>
  <si>
    <t>原油等の仕入単価</t>
    <rPh sb="0" eb="2">
      <t>ゲンユ</t>
    </rPh>
    <rPh sb="2" eb="3">
      <t>トウ</t>
    </rPh>
    <rPh sb="4" eb="6">
      <t>シイレ</t>
    </rPh>
    <rPh sb="6" eb="8">
      <t>タンカ</t>
    </rPh>
    <phoneticPr fontId="1"/>
  </si>
  <si>
    <t>売上原価</t>
    <rPh sb="0" eb="2">
      <t>ウリアゲ</t>
    </rPh>
    <rPh sb="2" eb="4">
      <t>ゲンカ</t>
    </rPh>
    <phoneticPr fontId="1"/>
  </si>
  <si>
    <t>E</t>
    <phoneticPr fontId="1"/>
  </si>
  <si>
    <t>e</t>
    <phoneticPr fontId="1"/>
  </si>
  <si>
    <t>C</t>
    <phoneticPr fontId="1"/>
  </si>
  <si>
    <t>S</t>
    <phoneticPr fontId="1"/>
  </si>
  <si>
    <t>Cの売上原価に対応
する原油等の仕入額</t>
    <rPh sb="2" eb="4">
      <t>ウリアゲ</t>
    </rPh>
    <rPh sb="4" eb="6">
      <t>ゲンカ</t>
    </rPh>
    <rPh sb="7" eb="9">
      <t>タイオウ</t>
    </rPh>
    <rPh sb="12" eb="14">
      <t>ゲンユ</t>
    </rPh>
    <rPh sb="14" eb="15">
      <t>トウ</t>
    </rPh>
    <rPh sb="16" eb="18">
      <t>シイレ</t>
    </rPh>
    <rPh sb="18" eb="19">
      <t>ガク</t>
    </rPh>
    <phoneticPr fontId="1"/>
  </si>
  <si>
    <t>年　　月</t>
    <rPh sb="0" eb="1">
      <t>ネン</t>
    </rPh>
    <rPh sb="3" eb="4">
      <t>ツキ</t>
    </rPh>
    <phoneticPr fontId="1"/>
  </si>
  <si>
    <t>合計</t>
    <rPh sb="0" eb="2">
      <t>ゴウケイ</t>
    </rPh>
    <phoneticPr fontId="1"/>
  </si>
  <si>
    <t>原油等の仕入額</t>
    <rPh sb="0" eb="2">
      <t>ゲンユ</t>
    </rPh>
    <rPh sb="2" eb="3">
      <t>トウ</t>
    </rPh>
    <rPh sb="4" eb="6">
      <t>シイレ</t>
    </rPh>
    <rPh sb="6" eb="7">
      <t>ガク</t>
    </rPh>
    <phoneticPr fontId="1"/>
  </si>
  <si>
    <t>売上高</t>
    <rPh sb="0" eb="3">
      <t>ウリアゲダカ</t>
    </rPh>
    <phoneticPr fontId="1"/>
  </si>
  <si>
    <t>A</t>
    <phoneticPr fontId="1"/>
  </si>
  <si>
    <t>a</t>
    <phoneticPr fontId="1"/>
  </si>
  <si>
    <t>B</t>
    <phoneticPr fontId="1"/>
  </si>
  <si>
    <t>b</t>
    <phoneticPr fontId="1"/>
  </si>
  <si>
    <t>◇ セーフティネット保証５号認定（ロー①）　計算表</t>
    <rPh sb="10" eb="12">
      <t>ホショウ</t>
    </rPh>
    <rPh sb="13" eb="14">
      <t>ゴウ</t>
    </rPh>
    <rPh sb="14" eb="16">
      <t>ニンテイ</t>
    </rPh>
    <rPh sb="22" eb="24">
      <t>ケイサン</t>
    </rPh>
    <rPh sb="24" eb="25">
      <t>ヒョウ</t>
    </rPh>
    <phoneticPr fontId="1"/>
  </si>
  <si>
    <t xml:space="preserve">令和　　 　年　　　月　　　日   </t>
    <phoneticPr fontId="1"/>
  </si>
  <si>
    <t>　e：Ｅの期間に対応する前年１か月の平均仕入れ単価</t>
    <rPh sb="5" eb="7">
      <t>キカン</t>
    </rPh>
    <rPh sb="8" eb="10">
      <t>タイオウ</t>
    </rPh>
    <rPh sb="12" eb="14">
      <t>ゼンネン</t>
    </rPh>
    <rPh sb="16" eb="17">
      <t>ゲツ</t>
    </rPh>
    <rPh sb="18" eb="20">
      <t>ヘイキン</t>
    </rPh>
    <rPh sb="20" eb="22">
      <t>シイ</t>
    </rPh>
    <rPh sb="23" eb="25">
      <t>タンカ</t>
    </rPh>
    <phoneticPr fontId="1"/>
  </si>
  <si>
    <t>申　請　者</t>
  </si>
  <si>
    <t>事業所住所</t>
    <rPh sb="0" eb="3">
      <t>ジギョウショ</t>
    </rPh>
    <rPh sb="3" eb="4">
      <t>ジュウ</t>
    </rPh>
    <rPh sb="4" eb="5">
      <t>ショ</t>
    </rPh>
    <phoneticPr fontId="1"/>
  </si>
  <si>
    <r>
      <t>①原油等の仕入単価の上昇</t>
    </r>
    <r>
      <rPr>
        <sz val="9"/>
        <rFont val="BIZ UDPゴシック"/>
        <family val="3"/>
        <charset val="128"/>
      </rPr>
      <t>（注２）</t>
    </r>
    <rPh sb="1" eb="3">
      <t>ゲンユ</t>
    </rPh>
    <rPh sb="3" eb="4">
      <t>トウ</t>
    </rPh>
    <rPh sb="5" eb="7">
      <t>シイレ</t>
    </rPh>
    <rPh sb="7" eb="9">
      <t>タンカ</t>
    </rPh>
    <rPh sb="10" eb="12">
      <t>ジョウショウ</t>
    </rPh>
    <rPh sb="13" eb="14">
      <t>チュウ</t>
    </rPh>
    <phoneticPr fontId="1"/>
  </si>
  <si>
    <r>
      <t>円</t>
    </r>
    <r>
      <rPr>
        <sz val="9"/>
        <rFont val="BIZ UDPゴシック"/>
        <family val="3"/>
        <charset val="128"/>
      </rPr>
      <t>（注４）</t>
    </r>
    <rPh sb="0" eb="1">
      <t>エン</t>
    </rPh>
    <rPh sb="2" eb="3">
      <t>チュウ</t>
    </rPh>
    <phoneticPr fontId="1"/>
  </si>
  <si>
    <r>
      <t>②原油等が売上原価に占める割合</t>
    </r>
    <r>
      <rPr>
        <sz val="9"/>
        <rFont val="BIZ UDPゴシック"/>
        <family val="3"/>
        <charset val="128"/>
      </rPr>
      <t>（注２）</t>
    </r>
    <rPh sb="1" eb="3">
      <t>ゲンユ</t>
    </rPh>
    <rPh sb="3" eb="4">
      <t>トウ</t>
    </rPh>
    <rPh sb="5" eb="7">
      <t>ウリアゲ</t>
    </rPh>
    <rPh sb="7" eb="9">
      <t>ゲンカ</t>
    </rPh>
    <rPh sb="10" eb="11">
      <t>シ</t>
    </rPh>
    <rPh sb="13" eb="15">
      <t>ワリアイ</t>
    </rPh>
    <phoneticPr fontId="1"/>
  </si>
  <si>
    <r>
      <t>③製品等価格への転嫁の状況</t>
    </r>
    <r>
      <rPr>
        <sz val="9"/>
        <rFont val="BIZ UDPゴシック"/>
        <family val="3"/>
        <charset val="128"/>
      </rPr>
      <t>（注３）</t>
    </r>
    <rPh sb="1" eb="3">
      <t>セイヒン</t>
    </rPh>
    <rPh sb="3" eb="4">
      <t>トウ</t>
    </rPh>
    <rPh sb="4" eb="6">
      <t>カカク</t>
    </rPh>
    <rPh sb="8" eb="10">
      <t>テンカ</t>
    </rPh>
    <rPh sb="11" eb="13">
      <t>ジョウキョウ</t>
    </rPh>
    <rPh sb="14" eb="15">
      <t>チュウ</t>
    </rPh>
    <phoneticPr fontId="1"/>
  </si>
  <si>
    <r>
      <t>①</t>
    </r>
    <r>
      <rPr>
        <sz val="7"/>
        <rFont val="BIZ UDPゴシック"/>
        <family val="3"/>
        <charset val="128"/>
      </rPr>
      <t xml:space="preserve">  </t>
    </r>
    <r>
      <rPr>
        <sz val="10.5"/>
        <rFont val="BIZ UDPゴシック"/>
        <family val="3"/>
        <charset val="128"/>
      </rPr>
      <t>本認定とは別に、金融機関及び信用保証協会による金融上の審査があります。</t>
    </r>
  </si>
  <si>
    <t>②原油等が売上原価に占める割合</t>
    <rPh sb="1" eb="3">
      <t>ゲンユ</t>
    </rPh>
    <rPh sb="3" eb="4">
      <t>トウ</t>
    </rPh>
    <rPh sb="5" eb="7">
      <t>ウリアゲ</t>
    </rPh>
    <rPh sb="7" eb="9">
      <t>ゲンカ</t>
    </rPh>
    <rPh sb="10" eb="11">
      <t>シ</t>
    </rPh>
    <rPh sb="13" eb="15">
      <t>ワリアイ</t>
    </rPh>
    <phoneticPr fontId="1"/>
  </si>
  <si>
    <t>③製品等価格への転嫁の状況</t>
    <rPh sb="1" eb="3">
      <t>セイヒン</t>
    </rPh>
    <rPh sb="3" eb="4">
      <t>トウ</t>
    </rPh>
    <rPh sb="4" eb="6">
      <t>カカク</t>
    </rPh>
    <rPh sb="8" eb="10">
      <t>テンカ</t>
    </rPh>
    <rPh sb="11" eb="13">
      <t>ジョウキョウ</t>
    </rPh>
    <phoneticPr fontId="1"/>
  </si>
  <si>
    <t>（参考） 事業が属する最近1年間の売上高</t>
    <rPh sb="1" eb="3">
      <t>サンコウ</t>
    </rPh>
    <rPh sb="5" eb="7">
      <t>ジギョウ</t>
    </rPh>
    <rPh sb="8" eb="9">
      <t>ゾク</t>
    </rPh>
    <rPh sb="11" eb="13">
      <t>サイキン</t>
    </rPh>
    <rPh sb="14" eb="16">
      <t>ネンカン</t>
    </rPh>
    <rPh sb="17" eb="19">
      <t>ウリアゲ</t>
    </rPh>
    <rPh sb="19" eb="20">
      <t>ダカ</t>
    </rPh>
    <phoneticPr fontId="1"/>
  </si>
  <si>
    <t>業種（細分類番号と細分類業種名）</t>
    <rPh sb="0" eb="2">
      <t>ギョウシュ</t>
    </rPh>
    <rPh sb="3" eb="6">
      <t>サイブンルイ</t>
    </rPh>
    <rPh sb="6" eb="8">
      <t>バンゴウ</t>
    </rPh>
    <rPh sb="9" eb="12">
      <t>サイブンルイ</t>
    </rPh>
    <rPh sb="12" eb="14">
      <t>ギョウシュ</t>
    </rPh>
    <rPh sb="14" eb="15">
      <t>メイ</t>
    </rPh>
    <phoneticPr fontId="1"/>
  </si>
  <si>
    <t>最近1年間の売上高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1"/>
  </si>
  <si>
    <t>構成比</t>
    <rPh sb="0" eb="3">
      <t>コウセイヒ</t>
    </rPh>
    <phoneticPr fontId="1"/>
  </si>
  <si>
    <t>細分類番号</t>
    <rPh sb="0" eb="5">
      <t>サイブンルイバンゴウ</t>
    </rPh>
    <phoneticPr fontId="1"/>
  </si>
  <si>
    <t>細分類業種名</t>
    <rPh sb="0" eb="3">
      <t>サイブンルイ</t>
    </rPh>
    <rPh sb="3" eb="5">
      <t>ギョウシュ</t>
    </rPh>
    <rPh sb="5" eb="6">
      <t>メイ</t>
    </rPh>
    <phoneticPr fontId="1"/>
  </si>
  <si>
    <t>前年</t>
    <rPh sb="0" eb="2">
      <t>ゼンネン</t>
    </rPh>
    <phoneticPr fontId="1"/>
  </si>
  <si>
    <t>社名（屋号）</t>
    <rPh sb="0" eb="2">
      <t>シャメイ</t>
    </rPh>
    <rPh sb="3" eb="5">
      <t>ヤゴウ</t>
    </rPh>
    <phoneticPr fontId="1"/>
  </si>
  <si>
    <t>（名称及び代表者の氏名※自署しない場合は記名押印でも可）</t>
  </si>
  <si>
    <t>氏　　　　名</t>
    <phoneticPr fontId="1"/>
  </si>
  <si>
    <t>（表） 売上実績のある全ての業種を記載してください。</t>
    <rPh sb="1" eb="2">
      <t>ヒョウ</t>
    </rPh>
    <rPh sb="4" eb="6">
      <t>ウリアゲ</t>
    </rPh>
    <rPh sb="6" eb="8">
      <t>ジッセキ</t>
    </rPh>
    <rPh sb="11" eb="12">
      <t>スベ</t>
    </rPh>
    <rPh sb="14" eb="16">
      <t>ギョウシュ</t>
    </rPh>
    <rPh sb="17" eb="19">
      <t>キサイ</t>
    </rPh>
    <phoneticPr fontId="1"/>
  </si>
  <si>
    <t>（注１）本様式は、１つの指定業種に属する事業のみを営んでいる場合、又は営んでいる複数の事業が全て指定業種に属する場合
　　　　に使用する。</t>
    <phoneticPr fontId="1"/>
  </si>
  <si>
    <t>E / e</t>
    <phoneticPr fontId="1"/>
  </si>
  <si>
    <t>S / C</t>
    <phoneticPr fontId="1"/>
  </si>
  <si>
    <t>A / B</t>
    <phoneticPr fontId="1"/>
  </si>
  <si>
    <t>－</t>
    <phoneticPr fontId="1"/>
  </si>
  <si>
    <t>a / b</t>
    <phoneticPr fontId="1"/>
  </si>
  <si>
    <t xml:space="preserve">  　 私は、表に記載する業を営んでいるが、下記のとおり、主要原材料である石油製品（以下「原油等」という。）の価格の上昇等により、 経営
  の安定に支障が生じておりますので、中小企業信用保険法第２条第５項第５号の規定に基づき認定されるようお願いします。</t>
    <rPh sb="29" eb="31">
      <t>シュヨウ</t>
    </rPh>
    <rPh sb="31" eb="34">
      <t>ゲンザイリョウ</t>
    </rPh>
    <rPh sb="37" eb="39">
      <t>セキユ</t>
    </rPh>
    <rPh sb="39" eb="41">
      <t>セイヒン</t>
    </rPh>
    <rPh sb="42" eb="44">
      <t>イカ</t>
    </rPh>
    <rPh sb="45" eb="48">
      <t>ゲンユトウ</t>
    </rPh>
    <phoneticPr fontId="1"/>
  </si>
  <si>
    <t>　大阪府枚方市長　伏見　隆　　　印         　　</t>
    <phoneticPr fontId="1"/>
  </si>
  <si>
    <t>　 ※表には営んでいる事業が属する業種（日本標準産業分類の細分類番号と細分類業種名）を全て記載（当該業種は全て指定業種である
   ことが必要）。当該業種が複数ある場合には、その中で、最近１年間で最も売上高等が大きい事業が属する業種を左上太枠に記載。</t>
    <phoneticPr fontId="1"/>
  </si>
  <si>
    <r>
      <t>申請者</t>
    </r>
    <r>
      <rPr>
        <sz val="10"/>
        <color theme="1"/>
        <rFont val="BIZ UDPゴシック"/>
        <family val="3"/>
        <charset val="128"/>
      </rPr>
      <t>（名称及び代表者の氏名、サイン又は押印）</t>
    </r>
    <rPh sb="0" eb="3">
      <t>シンセイシャ</t>
    </rPh>
    <rPh sb="18" eb="19">
      <t>マタ</t>
    </rPh>
    <rPh sb="20" eb="22">
      <t>オウイン</t>
    </rPh>
    <phoneticPr fontId="1"/>
  </si>
  <si>
    <r>
      <rPr>
        <sz val="11"/>
        <color theme="1"/>
        <rFont val="HGPｺﾞｼｯｸE"/>
        <family val="3"/>
        <charset val="128"/>
      </rPr>
      <t>①</t>
    </r>
    <r>
      <rPr>
        <sz val="11"/>
        <color theme="1"/>
        <rFont val="BIZ UDPゴシック"/>
        <family val="3"/>
        <charset val="128"/>
      </rPr>
      <t>「売上高計算表」シートの</t>
    </r>
    <r>
      <rPr>
        <sz val="11"/>
        <color theme="8" tint="-0.249977111117893"/>
        <rFont val="BIZ UDPゴシック"/>
        <family val="3"/>
        <charset val="128"/>
      </rPr>
      <t>青いセル</t>
    </r>
    <r>
      <rPr>
        <sz val="11"/>
        <color theme="1"/>
        <rFont val="BIZ UDPゴシック"/>
        <family val="3"/>
        <charset val="128"/>
      </rPr>
      <t>に必要事項を入力して下さい。売上高を入力すると下に上昇率、依存率とP=が表示され
ますので、認定申請の要件を満たしているかご確認ください。また、最下部の</t>
    </r>
    <r>
      <rPr>
        <sz val="11"/>
        <color theme="8" tint="-0.249977111117893"/>
        <rFont val="BIZ UDPゴシック"/>
        <family val="3"/>
        <charset val="128"/>
      </rPr>
      <t>青いセル</t>
    </r>
    <r>
      <rPr>
        <sz val="11"/>
        <color theme="1"/>
        <rFont val="BIZ UDPゴシック"/>
        <family val="3"/>
        <charset val="128"/>
      </rPr>
      <t>には、名称・代表者名を入力し、印刷後に捺印するかご記入ください。</t>
    </r>
    <rPh sb="2" eb="4">
      <t>ウリアゲ</t>
    </rPh>
    <rPh sb="4" eb="5">
      <t>ダカ</t>
    </rPh>
    <rPh sb="5" eb="7">
      <t>ケイサン</t>
    </rPh>
    <rPh sb="7" eb="8">
      <t>ヒョウ</t>
    </rPh>
    <rPh sb="13" eb="14">
      <t>アオ</t>
    </rPh>
    <rPh sb="18" eb="20">
      <t>ヒツヨウ</t>
    </rPh>
    <rPh sb="20" eb="22">
      <t>ジコウ</t>
    </rPh>
    <rPh sb="23" eb="25">
      <t>ニュウリョク</t>
    </rPh>
    <rPh sb="27" eb="28">
      <t>クダ</t>
    </rPh>
    <rPh sb="31" eb="33">
      <t>ウリアゲ</t>
    </rPh>
    <rPh sb="33" eb="34">
      <t>ダカ</t>
    </rPh>
    <rPh sb="35" eb="37">
      <t>ニュウリョク</t>
    </rPh>
    <rPh sb="42" eb="45">
      <t>ジョウショウリツ</t>
    </rPh>
    <rPh sb="53" eb="55">
      <t>ヒョウジ</t>
    </rPh>
    <rPh sb="63" eb="65">
      <t>ニンテイ</t>
    </rPh>
    <rPh sb="65" eb="67">
      <t>シンセイ</t>
    </rPh>
    <rPh sb="68" eb="70">
      <t>ヨウケン</t>
    </rPh>
    <rPh sb="71" eb="72">
      <t>ミ</t>
    </rPh>
    <rPh sb="79" eb="81">
      <t>カクニン</t>
    </rPh>
    <rPh sb="89" eb="92">
      <t>サイカブ</t>
    </rPh>
    <rPh sb="93" eb="94">
      <t>アオ</t>
    </rPh>
    <phoneticPr fontId="1"/>
  </si>
  <si>
    <t>② 市長から認定を受けた日から３０日以内（土日・祝日を含む）に金融機関又は信用保証協会に対して、保証の申込み
　　を行うことが必要です。</t>
    <rPh sb="12" eb="13">
      <t>ヒ</t>
    </rPh>
    <rPh sb="17" eb="18">
      <t>ニチ</t>
    </rPh>
    <rPh sb="18" eb="20">
      <t>イナイ</t>
    </rPh>
    <rPh sb="21" eb="23">
      <t>ドニチ</t>
    </rPh>
    <rPh sb="24" eb="26">
      <t>シュクジツ</t>
    </rPh>
    <rPh sb="27" eb="28">
      <t>フク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</si>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</sst>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.000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HGPｺﾞｼｯｸE"/>
      <family val="3"/>
      <charset val="128"/>
    </font>
    <font>
      <sz val="11"/>
      <color theme="8" tint="-0.249977111117893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7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7" fillId="0" borderId="0" xfId="0" applyFont="1">
      <alignment vertical="center"/>
    </xf>
    <xf numFmtId="0" fontId="4" fillId="0" borderId="0" xfId="2" applyFont="1" applyAlignment="1" applyProtection="1">
      <alignment vertical="center"/>
    </xf>
    <xf numFmtId="0" fontId="4" fillId="0" borderId="0" xfId="2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4" fillId="0" borderId="0" xfId="2" applyFont="1" applyBorder="1" applyAlignment="1" applyProtection="1">
      <alignment vertical="center"/>
    </xf>
    <xf numFmtId="0" fontId="7" fillId="0" borderId="0" xfId="0" applyFont="1" applyBorder="1" applyProtection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3" fontId="6" fillId="0" borderId="0" xfId="0" applyNumberFormat="1" applyFont="1" applyBorder="1" applyAlignment="1"/>
    <xf numFmtId="0" fontId="11" fillId="0" borderId="0" xfId="0" quotePrefix="1" applyFont="1" applyAlignment="1">
      <alignment horizontal="center" vertical="center"/>
    </xf>
    <xf numFmtId="0" fontId="11" fillId="0" borderId="0" xfId="0" quotePrefix="1" applyFont="1">
      <alignment vertical="center"/>
    </xf>
    <xf numFmtId="3" fontId="13" fillId="0" borderId="0" xfId="0" applyNumberFormat="1" applyFont="1" applyBorder="1" applyAlignment="1">
      <alignment horizontal="right"/>
    </xf>
    <xf numFmtId="0" fontId="7" fillId="0" borderId="0" xfId="0" applyFont="1" applyFill="1" applyAlignment="1" applyProtection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11" fillId="0" borderId="0" xfId="0" quotePrefix="1" applyFont="1" applyProtection="1">
      <alignment vertical="center"/>
    </xf>
    <xf numFmtId="3" fontId="13" fillId="0" borderId="0" xfId="0" applyNumberFormat="1" applyFont="1" applyBorder="1" applyAlignment="1" applyProtection="1">
      <alignment horizontal="right"/>
    </xf>
    <xf numFmtId="0" fontId="11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2" applyFont="1">
      <alignment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2" applyFont="1">
      <alignment vertical="center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justify" vertical="center"/>
    </xf>
    <xf numFmtId="0" fontId="11" fillId="0" borderId="0" xfId="0" applyFont="1" applyAlignment="1"/>
    <xf numFmtId="0" fontId="17" fillId="0" borderId="0" xfId="0" applyFont="1" applyAlignment="1"/>
    <xf numFmtId="0" fontId="13" fillId="0" borderId="0" xfId="0" applyFont="1" applyAlignment="1">
      <alignment horizontal="justify"/>
    </xf>
    <xf numFmtId="0" fontId="16" fillId="0" borderId="0" xfId="2" applyFont="1" applyAlignment="1">
      <alignment horizontal="left" wrapText="1"/>
    </xf>
    <xf numFmtId="0" fontId="13" fillId="0" borderId="0" xfId="0" applyFont="1" applyAlignment="1">
      <alignment horizontal="right" vertical="center"/>
    </xf>
    <xf numFmtId="0" fontId="13" fillId="3" borderId="23" xfId="0" applyFont="1" applyFill="1" applyBorder="1" applyAlignment="1" applyProtection="1">
      <alignment vertical="center"/>
    </xf>
    <xf numFmtId="0" fontId="6" fillId="0" borderId="0" xfId="2" applyFont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1" fillId="0" borderId="0" xfId="0" applyFont="1" applyBorder="1" applyAlignment="1">
      <alignment horizontal="right" vertical="center"/>
    </xf>
    <xf numFmtId="0" fontId="11" fillId="2" borderId="7" xfId="0" applyFont="1" applyFill="1" applyBorder="1" applyAlignment="1" applyProtection="1">
      <alignment horizontal="right" vertical="center"/>
      <protection locked="0"/>
    </xf>
    <xf numFmtId="0" fontId="11" fillId="2" borderId="7" xfId="0" applyFont="1" applyFill="1" applyBorder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1" fillId="0" borderId="0" xfId="0" applyFont="1" applyBorder="1" applyProtection="1">
      <alignment vertical="center"/>
    </xf>
    <xf numFmtId="0" fontId="6" fillId="0" borderId="0" xfId="2" applyFont="1" applyProtection="1">
      <alignment vertical="center"/>
    </xf>
    <xf numFmtId="0" fontId="19" fillId="0" borderId="0" xfId="0" applyFont="1" applyBorder="1" applyAlignment="1">
      <alignment wrapText="1"/>
    </xf>
    <xf numFmtId="0" fontId="18" fillId="0" borderId="0" xfId="0" applyFont="1" applyBorder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1" fillId="0" borderId="4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3" fillId="0" borderId="4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 indent="1"/>
    </xf>
    <xf numFmtId="0" fontId="11" fillId="0" borderId="5" xfId="0" applyFont="1" applyBorder="1">
      <alignment vertical="center"/>
    </xf>
    <xf numFmtId="9" fontId="16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6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176" fontId="6" fillId="0" borderId="0" xfId="2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/>
    <xf numFmtId="0" fontId="21" fillId="0" borderId="0" xfId="0" applyFont="1">
      <alignment vertical="center"/>
    </xf>
    <xf numFmtId="40" fontId="7" fillId="0" borderId="9" xfId="0" applyNumberFormat="1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6" fillId="0" borderId="0" xfId="0" applyFont="1">
      <alignment vertical="center"/>
    </xf>
    <xf numFmtId="2" fontId="7" fillId="0" borderId="0" xfId="0" applyNumberFormat="1" applyFont="1">
      <alignment vertical="center"/>
    </xf>
    <xf numFmtId="2" fontId="11" fillId="0" borderId="0" xfId="0" applyNumberFormat="1" applyFont="1">
      <alignment vertical="center"/>
    </xf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 applyProtection="1">
      <alignment horizontal="right" vertical="center"/>
    </xf>
    <xf numFmtId="49" fontId="13" fillId="3" borderId="2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13" fillId="0" borderId="23" xfId="0" applyFont="1" applyFill="1" applyBorder="1" applyAlignment="1" applyProtection="1">
      <alignment vertical="center"/>
    </xf>
    <xf numFmtId="0" fontId="16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15" fillId="0" borderId="0" xfId="2" applyFont="1" applyAlignment="1">
      <alignment vertical="top" wrapText="1"/>
    </xf>
    <xf numFmtId="0" fontId="16" fillId="0" borderId="0" xfId="2" applyFont="1" applyAlignment="1">
      <alignment vertical="center" wrapText="1"/>
    </xf>
    <xf numFmtId="49" fontId="13" fillId="0" borderId="22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7" xfId="0" applyFont="1" applyFill="1" applyBorder="1">
      <alignment vertical="center"/>
    </xf>
    <xf numFmtId="0" fontId="7" fillId="0" borderId="9" xfId="0" applyFont="1" applyBorder="1" applyAlignment="1">
      <alignment horizontal="right" vertical="center" shrinkToFit="1"/>
    </xf>
    <xf numFmtId="0" fontId="16" fillId="0" borderId="0" xfId="0" applyFont="1" applyAlignment="1">
      <alignment horizontal="center"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13" fillId="2" borderId="26" xfId="0" applyFont="1" applyFill="1" applyBorder="1" applyAlignment="1" applyProtection="1">
      <alignment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right" vertical="top"/>
    </xf>
    <xf numFmtId="0" fontId="13" fillId="0" borderId="7" xfId="0" applyFont="1" applyBorder="1" applyAlignment="1">
      <alignment horizontal="right" vertical="top"/>
    </xf>
    <xf numFmtId="0" fontId="13" fillId="0" borderId="8" xfId="0" applyFont="1" applyBorder="1" applyAlignment="1">
      <alignment horizontal="right" vertical="top"/>
    </xf>
    <xf numFmtId="0" fontId="18" fillId="0" borderId="29" xfId="0" applyFont="1" applyBorder="1" applyAlignment="1">
      <alignment horizontal="center" vertical="center" textRotation="255"/>
    </xf>
    <xf numFmtId="0" fontId="18" fillId="0" borderId="30" xfId="0" applyFont="1" applyBorder="1" applyAlignment="1">
      <alignment horizontal="center" vertical="center" textRotation="255"/>
    </xf>
    <xf numFmtId="178" fontId="6" fillId="0" borderId="7" xfId="0" applyNumberFormat="1" applyFont="1" applyBorder="1" applyAlignment="1" applyProtection="1"/>
    <xf numFmtId="38" fontId="6" fillId="0" borderId="7" xfId="4" applyFont="1" applyBorder="1" applyAlignment="1" applyProtection="1">
      <alignment shrinkToFit="1"/>
    </xf>
    <xf numFmtId="177" fontId="6" fillId="0" borderId="7" xfId="1" applyNumberFormat="1" applyFont="1" applyBorder="1" applyAlignment="1">
      <alignment horizontal="right"/>
    </xf>
    <xf numFmtId="40" fontId="6" fillId="0" borderId="7" xfId="4" applyNumberFormat="1" applyFont="1" applyBorder="1" applyAlignment="1">
      <alignment shrinkToFit="1"/>
    </xf>
    <xf numFmtId="177" fontId="6" fillId="0" borderId="11" xfId="1" applyNumberFormat="1" applyFont="1" applyBorder="1" applyAlignment="1" applyProtection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2" borderId="0" xfId="0" applyFont="1" applyFill="1" applyBorder="1" applyAlignment="1" applyProtection="1">
      <alignment vertical="center" wrapText="1"/>
    </xf>
    <xf numFmtId="0" fontId="13" fillId="2" borderId="0" xfId="0" applyFont="1" applyFill="1" applyAlignment="1" applyProtection="1">
      <alignment vertical="center" wrapText="1"/>
    </xf>
    <xf numFmtId="0" fontId="13" fillId="2" borderId="0" xfId="0" applyFont="1" applyFill="1" applyAlignment="1" applyProtection="1">
      <alignment vertical="center"/>
    </xf>
    <xf numFmtId="0" fontId="13" fillId="2" borderId="0" xfId="0" applyFont="1" applyFill="1" applyBorder="1" applyAlignment="1" applyProtection="1"/>
    <xf numFmtId="0" fontId="13" fillId="0" borderId="28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/>
    </xf>
    <xf numFmtId="0" fontId="13" fillId="0" borderId="24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vertical="center"/>
    </xf>
    <xf numFmtId="0" fontId="13" fillId="0" borderId="28" xfId="0" applyFont="1" applyFill="1" applyBorder="1" applyAlignment="1" applyProtection="1">
      <alignment vertical="center"/>
    </xf>
    <xf numFmtId="0" fontId="11" fillId="0" borderId="28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vertical="center"/>
    </xf>
    <xf numFmtId="38" fontId="6" fillId="0" borderId="7" xfId="4" applyFont="1" applyBorder="1" applyAlignment="1">
      <alignment shrinkToFit="1"/>
    </xf>
    <xf numFmtId="0" fontId="13" fillId="3" borderId="2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0" borderId="25" xfId="0" applyFont="1" applyBorder="1" applyAlignment="1">
      <alignment vertical="center" textRotation="255"/>
    </xf>
    <xf numFmtId="0" fontId="7" fillId="0" borderId="27" xfId="0" applyFont="1" applyBorder="1" applyAlignment="1">
      <alignment vertical="center" textRotation="255"/>
    </xf>
    <xf numFmtId="0" fontId="7" fillId="0" borderId="28" xfId="0" applyFont="1" applyBorder="1" applyAlignment="1">
      <alignment vertical="center" textRotation="255"/>
    </xf>
    <xf numFmtId="49" fontId="7" fillId="4" borderId="9" xfId="0" applyNumberFormat="1" applyFont="1" applyFill="1" applyBorder="1" applyAlignment="1" applyProtection="1">
      <alignment horizontal="center" vertical="center"/>
      <protection locked="0"/>
    </xf>
    <xf numFmtId="49" fontId="7" fillId="4" borderId="11" xfId="0" applyNumberFormat="1" applyFont="1" applyFill="1" applyBorder="1" applyAlignment="1" applyProtection="1">
      <alignment horizontal="center" vertical="center"/>
      <protection locked="0"/>
    </xf>
    <xf numFmtId="49" fontId="7" fillId="4" borderId="10" xfId="0" applyNumberFormat="1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vertical="center"/>
      <protection locked="0"/>
    </xf>
    <xf numFmtId="0" fontId="7" fillId="4" borderId="11" xfId="0" applyFont="1" applyFill="1" applyBorder="1" applyAlignment="1" applyProtection="1">
      <alignment vertical="center"/>
      <protection locked="0"/>
    </xf>
    <xf numFmtId="0" fontId="7" fillId="4" borderId="10" xfId="0" applyFont="1" applyFill="1" applyBorder="1" applyAlignment="1" applyProtection="1">
      <alignment vertical="center"/>
      <protection locked="0"/>
    </xf>
    <xf numFmtId="38" fontId="7" fillId="4" borderId="26" xfId="4" applyFont="1" applyFill="1" applyBorder="1" applyAlignment="1" applyProtection="1">
      <alignment vertical="center" shrinkToFit="1"/>
      <protection locked="0"/>
    </xf>
    <xf numFmtId="9" fontId="7" fillId="0" borderId="9" xfId="1" applyFont="1" applyBorder="1" applyAlignment="1">
      <alignment horizontal="right" vertical="center"/>
    </xf>
    <xf numFmtId="9" fontId="7" fillId="0" borderId="11" xfId="1" applyFont="1" applyBorder="1" applyAlignment="1">
      <alignment horizontal="right" vertical="center"/>
    </xf>
    <xf numFmtId="9" fontId="7" fillId="0" borderId="10" xfId="1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38" fontId="7" fillId="0" borderId="26" xfId="0" applyNumberFormat="1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177" fontId="12" fillId="0" borderId="7" xfId="1" applyNumberFormat="1" applyFont="1" applyBorder="1" applyAlignment="1">
      <alignment horizontal="right"/>
    </xf>
    <xf numFmtId="0" fontId="17" fillId="0" borderId="0" xfId="0" applyFont="1" applyBorder="1" applyAlignment="1">
      <alignment horizontal="center" wrapText="1"/>
    </xf>
    <xf numFmtId="178" fontId="12" fillId="0" borderId="7" xfId="0" applyNumberFormat="1" applyFont="1" applyBorder="1" applyAlignment="1">
      <alignment horizontal="right"/>
    </xf>
    <xf numFmtId="38" fontId="7" fillId="0" borderId="11" xfId="4" applyFont="1" applyFill="1" applyBorder="1" applyAlignment="1" applyProtection="1">
      <alignment vertical="center" shrinkToFit="1"/>
    </xf>
    <xf numFmtId="38" fontId="7" fillId="0" borderId="10" xfId="4" applyFont="1" applyFill="1" applyBorder="1" applyAlignment="1" applyProtection="1">
      <alignment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1" xfId="4" applyFont="1" applyFill="1" applyBorder="1" applyAlignment="1" applyProtection="1">
      <alignment vertical="center" shrinkToFit="1"/>
      <protection locked="0"/>
    </xf>
    <xf numFmtId="38" fontId="7" fillId="2" borderId="10" xfId="4" applyFont="1" applyFill="1" applyBorder="1" applyAlignment="1" applyProtection="1">
      <alignment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13" xfId="2" applyFont="1" applyBorder="1" applyAlignment="1" applyProtection="1">
      <alignment horizontal="center" vertical="center"/>
    </xf>
    <xf numFmtId="0" fontId="4" fillId="0" borderId="14" xfId="2" applyFont="1" applyBorder="1" applyAlignment="1" applyProtection="1">
      <alignment horizontal="center" vertical="center"/>
    </xf>
    <xf numFmtId="0" fontId="4" fillId="0" borderId="15" xfId="2" applyFont="1" applyBorder="1" applyAlignment="1" applyProtection="1">
      <alignment horizontal="center" vertical="center"/>
    </xf>
    <xf numFmtId="0" fontId="4" fillId="0" borderId="16" xfId="2" applyFont="1" applyBorder="1" applyAlignment="1" applyProtection="1">
      <alignment horizontal="center" vertical="center"/>
    </xf>
    <xf numFmtId="0" fontId="4" fillId="0" borderId="17" xfId="2" applyFont="1" applyBorder="1" applyAlignment="1" applyProtection="1">
      <alignment horizontal="center" vertical="center"/>
    </xf>
    <xf numFmtId="0" fontId="4" fillId="0" borderId="18" xfId="2" applyFont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/>
      <protection locked="0"/>
    </xf>
    <xf numFmtId="0" fontId="14" fillId="4" borderId="0" xfId="0" applyFont="1" applyFill="1" applyBorder="1" applyAlignment="1" applyProtection="1">
      <alignment vertical="center"/>
      <protection locked="0"/>
    </xf>
    <xf numFmtId="40" fontId="7" fillId="2" borderId="11" xfId="4" applyNumberFormat="1" applyFont="1" applyFill="1" applyBorder="1" applyAlignment="1" applyProtection="1">
      <alignment vertical="center" shrinkToFit="1"/>
      <protection locked="0"/>
    </xf>
    <xf numFmtId="40" fontId="7" fillId="2" borderId="10" xfId="4" applyNumberFormat="1" applyFont="1" applyFill="1" applyBorder="1" applyAlignment="1" applyProtection="1">
      <alignment vertical="center" shrinkToFit="1"/>
      <protection locked="0"/>
    </xf>
    <xf numFmtId="38" fontId="7" fillId="2" borderId="11" xfId="4" applyNumberFormat="1" applyFont="1" applyFill="1" applyBorder="1" applyAlignment="1" applyProtection="1">
      <alignment vertical="center" shrinkToFit="1"/>
      <protection locked="0"/>
    </xf>
    <xf numFmtId="38" fontId="7" fillId="2" borderId="10" xfId="4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</cellXfs>
  <cellStyles count="5">
    <cellStyle name="パーセント" xfId="1" builtinId="5"/>
    <cellStyle name="桁区切り" xfId="4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33</xdr:row>
      <xdr:rowOff>197224</xdr:rowOff>
    </xdr:from>
    <xdr:to>
      <xdr:col>14</xdr:col>
      <xdr:colOff>95250</xdr:colOff>
      <xdr:row>33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867025" y="5674099"/>
          <a:ext cx="228600" cy="28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85725</xdr:colOff>
      <xdr:row>36</xdr:row>
      <xdr:rowOff>187699</xdr:rowOff>
    </xdr:from>
    <xdr:to>
      <xdr:col>14</xdr:col>
      <xdr:colOff>104775</xdr:colOff>
      <xdr:row>36</xdr:row>
      <xdr:rowOff>190500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847975" y="6474199"/>
          <a:ext cx="257175" cy="28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39</xdr:row>
      <xdr:rowOff>197224</xdr:rowOff>
    </xdr:from>
    <xdr:to>
      <xdr:col>13</xdr:col>
      <xdr:colOff>200025</xdr:colOff>
      <xdr:row>39</xdr:row>
      <xdr:rowOff>197224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790825" y="7293349"/>
          <a:ext cx="171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39</xdr:row>
      <xdr:rowOff>197224</xdr:rowOff>
    </xdr:from>
    <xdr:to>
      <xdr:col>15</xdr:col>
      <xdr:colOff>180975</xdr:colOff>
      <xdr:row>39</xdr:row>
      <xdr:rowOff>197224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3209925" y="7293349"/>
          <a:ext cx="171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1"/>
  <sheetViews>
    <sheetView showGridLines="0" tabSelected="1" view="pageBreakPreview" zoomScaleNormal="100" zoomScaleSheetLayoutView="100" workbookViewId="0">
      <selection activeCell="Q7" sqref="Q7"/>
    </sheetView>
  </sheetViews>
  <sheetFormatPr defaultRowHeight="18.75" customHeight="1"/>
  <cols>
    <col min="1" max="1" width="1.75" style="8" customWidth="1"/>
    <col min="2" max="2" width="7.625" style="8" customWidth="1"/>
    <col min="3" max="3" width="0.875" style="8" customWidth="1"/>
    <col min="4" max="6" width="7.625" style="8" customWidth="1"/>
    <col min="7" max="7" width="9" style="8" customWidth="1"/>
    <col min="8" max="14" width="4.125" style="8" customWidth="1"/>
    <col min="15" max="15" width="3.125" style="8" customWidth="1"/>
    <col min="16" max="16" width="4.125" style="8" customWidth="1"/>
    <col min="17" max="19" width="3.625" style="8" customWidth="1"/>
    <col min="20" max="20" width="4.125" style="8" customWidth="1"/>
    <col min="21" max="22" width="3.625" style="8" customWidth="1"/>
    <col min="23" max="23" width="0.875" style="8" customWidth="1"/>
    <col min="24" max="28" width="3.625" style="8" customWidth="1"/>
    <col min="29" max="16384" width="9" style="8"/>
  </cols>
  <sheetData>
    <row r="1" spans="1:23" ht="18.75" customHeight="1">
      <c r="B1" s="24" t="s">
        <v>15</v>
      </c>
      <c r="C1" s="24"/>
      <c r="D1" s="25"/>
      <c r="V1" s="26"/>
    </row>
    <row r="2" spans="1:23" ht="13.7" customHeight="1" thickBot="1">
      <c r="B2" s="134" t="s">
        <v>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  <c r="O2" s="136"/>
      <c r="P2" s="136"/>
      <c r="Q2" s="136"/>
      <c r="R2" s="136"/>
      <c r="S2" s="136"/>
      <c r="T2" s="136"/>
      <c r="U2" s="136"/>
      <c r="V2" s="137"/>
    </row>
    <row r="3" spans="1:23" ht="21.95" customHeight="1" thickBot="1">
      <c r="B3" s="100"/>
      <c r="C3" s="84"/>
      <c r="D3" s="143"/>
      <c r="E3" s="143"/>
      <c r="F3" s="143"/>
      <c r="G3" s="143"/>
      <c r="H3" s="143"/>
      <c r="I3" s="143"/>
      <c r="J3" s="143"/>
      <c r="K3" s="143"/>
      <c r="L3" s="143"/>
      <c r="M3" s="144"/>
      <c r="N3" s="145"/>
      <c r="O3" s="146"/>
      <c r="P3" s="146"/>
      <c r="Q3" s="146"/>
      <c r="R3" s="146"/>
      <c r="S3" s="146"/>
      <c r="T3" s="146"/>
      <c r="U3" s="146"/>
      <c r="V3" s="146"/>
    </row>
    <row r="4" spans="1:23" ht="21.95" customHeight="1">
      <c r="B4" s="142"/>
      <c r="C4" s="142"/>
      <c r="D4" s="142"/>
      <c r="E4" s="142"/>
      <c r="F4" s="142"/>
      <c r="G4" s="147"/>
      <c r="H4" s="147"/>
      <c r="I4" s="147"/>
      <c r="J4" s="147"/>
      <c r="K4" s="147"/>
      <c r="L4" s="147"/>
      <c r="M4" s="147"/>
      <c r="N4" s="148"/>
      <c r="O4" s="148"/>
      <c r="P4" s="148"/>
      <c r="Q4" s="148"/>
      <c r="R4" s="148"/>
      <c r="S4" s="148"/>
      <c r="T4" s="148"/>
      <c r="U4" s="148"/>
      <c r="V4" s="148"/>
    </row>
    <row r="5" spans="1:23" ht="4.5" customHeight="1">
      <c r="B5" s="27"/>
      <c r="C5" s="27"/>
      <c r="D5" s="27"/>
      <c r="E5" s="27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6"/>
    </row>
    <row r="6" spans="1:23" ht="14.25">
      <c r="B6" s="106" t="s">
        <v>16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29"/>
    </row>
    <row r="7" spans="1:23" ht="18.75" customHeight="1">
      <c r="O7" s="110" t="s">
        <v>100</v>
      </c>
      <c r="P7" s="110"/>
      <c r="Q7" s="101"/>
      <c r="R7" s="102" t="s">
        <v>19</v>
      </c>
      <c r="S7" s="101"/>
      <c r="T7" s="102" t="s">
        <v>21</v>
      </c>
      <c r="U7" s="101"/>
      <c r="V7" s="102" t="s">
        <v>22</v>
      </c>
    </row>
    <row r="8" spans="1:23" ht="13.5">
      <c r="B8" s="8" t="s">
        <v>2</v>
      </c>
      <c r="I8" s="24" t="s">
        <v>68</v>
      </c>
      <c r="J8" s="24"/>
      <c r="V8" s="94" t="s">
        <v>85</v>
      </c>
      <c r="W8" s="30"/>
    </row>
    <row r="9" spans="1:23" ht="21.95" customHeight="1">
      <c r="B9" s="8" t="s">
        <v>5</v>
      </c>
      <c r="E9" s="8" t="s">
        <v>11</v>
      </c>
      <c r="I9" s="138" t="s">
        <v>69</v>
      </c>
      <c r="J9" s="138"/>
      <c r="K9" s="138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98"/>
    </row>
    <row r="10" spans="1:23" ht="21.95" customHeight="1">
      <c r="I10" s="139" t="s">
        <v>84</v>
      </c>
      <c r="J10" s="139"/>
      <c r="K10" s="139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86"/>
    </row>
    <row r="11" spans="1:23" ht="21.95" customHeight="1">
      <c r="I11" s="140" t="s">
        <v>86</v>
      </c>
      <c r="J11" s="140"/>
      <c r="K11" s="140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</row>
    <row r="12" spans="1:23" ht="18.75" customHeight="1">
      <c r="I12" s="141" t="s">
        <v>9</v>
      </c>
      <c r="J12" s="141"/>
      <c r="K12" s="141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99"/>
    </row>
    <row r="13" spans="1:23" ht="7.5" customHeight="1">
      <c r="J13" s="31"/>
      <c r="V13" s="85"/>
    </row>
    <row r="14" spans="1:23" ht="13.5" customHeight="1">
      <c r="A14" s="119" t="s">
        <v>94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</row>
    <row r="15" spans="1:23" ht="13.5" customHeight="1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</row>
    <row r="16" spans="1:23" ht="15.75" customHeight="1">
      <c r="A16" s="83"/>
      <c r="B16" s="88" t="s">
        <v>87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spans="2:28" s="32" customFormat="1" ht="12" customHeight="1" thickBot="1">
      <c r="B17" s="33" t="s">
        <v>13</v>
      </c>
      <c r="C17" s="33"/>
      <c r="D17" s="33" t="s">
        <v>14</v>
      </c>
      <c r="E17" s="33"/>
      <c r="R17" s="34"/>
      <c r="Z17" s="35"/>
    </row>
    <row r="18" spans="2:28" ht="21.95" customHeight="1" thickBot="1">
      <c r="B18" s="82"/>
      <c r="C18" s="37"/>
      <c r="D18" s="115"/>
      <c r="E18" s="115"/>
      <c r="F18" s="115"/>
      <c r="G18" s="115"/>
      <c r="H18" s="115"/>
      <c r="I18" s="115"/>
      <c r="J18" s="115"/>
      <c r="K18" s="115"/>
      <c r="L18" s="115"/>
      <c r="M18" s="116"/>
      <c r="N18" s="114"/>
      <c r="O18" s="112"/>
      <c r="P18" s="112"/>
      <c r="Q18" s="112"/>
      <c r="R18" s="112"/>
      <c r="S18" s="112"/>
      <c r="T18" s="112"/>
      <c r="U18" s="112"/>
      <c r="V18" s="112"/>
    </row>
    <row r="19" spans="2:28" ht="21.95" customHeight="1">
      <c r="B19" s="150"/>
      <c r="C19" s="150"/>
      <c r="D19" s="150"/>
      <c r="E19" s="150"/>
      <c r="F19" s="150"/>
      <c r="G19" s="113"/>
      <c r="H19" s="113"/>
      <c r="I19" s="113"/>
      <c r="J19" s="113"/>
      <c r="K19" s="113"/>
      <c r="L19" s="113"/>
      <c r="M19" s="113"/>
      <c r="N19" s="112"/>
      <c r="O19" s="112"/>
      <c r="P19" s="112"/>
      <c r="Q19" s="112"/>
      <c r="R19" s="112"/>
      <c r="S19" s="112"/>
      <c r="T19" s="112"/>
      <c r="U19" s="112"/>
      <c r="V19" s="112"/>
    </row>
    <row r="20" spans="2:28" ht="13.5" customHeight="1">
      <c r="B20" s="120" t="s">
        <v>96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38"/>
    </row>
    <row r="21" spans="2:28" ht="13.5" customHeight="1"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</row>
    <row r="22" spans="2:28" ht="15" customHeight="1">
      <c r="B22" s="31"/>
      <c r="C22" s="31"/>
      <c r="D22" s="31"/>
      <c r="G22" s="109" t="s">
        <v>0</v>
      </c>
      <c r="H22" s="109"/>
      <c r="I22" s="109"/>
      <c r="J22" s="109"/>
      <c r="K22" s="109"/>
      <c r="L22" s="87"/>
      <c r="M22" s="87"/>
      <c r="N22" s="87"/>
      <c r="O22" s="87"/>
      <c r="P22" s="87"/>
      <c r="Q22" s="87"/>
    </row>
    <row r="23" spans="2:28" ht="18.75" customHeight="1">
      <c r="B23" s="111" t="s">
        <v>17</v>
      </c>
      <c r="C23" s="111"/>
      <c r="D23" s="111"/>
      <c r="E23" s="111"/>
      <c r="L23" s="40"/>
      <c r="M23" s="117"/>
      <c r="N23" s="117"/>
      <c r="O23" s="103" t="s">
        <v>19</v>
      </c>
      <c r="P23" s="41"/>
      <c r="Q23" s="103" t="s">
        <v>21</v>
      </c>
      <c r="R23" s="42"/>
      <c r="S23" s="104" t="s">
        <v>22</v>
      </c>
      <c r="V23" s="29"/>
    </row>
    <row r="24" spans="2:28" ht="18.75" customHeight="1">
      <c r="B24" s="8" t="s">
        <v>70</v>
      </c>
      <c r="G24" s="90" t="s">
        <v>89</v>
      </c>
      <c r="H24" s="7" t="s">
        <v>25</v>
      </c>
      <c r="I24" s="7"/>
      <c r="O24" s="80" t="s">
        <v>26</v>
      </c>
      <c r="P24" s="131" t="str">
        <f>売上高計算表!AE34</f>
        <v/>
      </c>
      <c r="Q24" s="131"/>
      <c r="R24" s="131"/>
      <c r="S24" s="131"/>
      <c r="X24" s="92" t="str">
        <f>IF(売上高計算表!AK34="","",売上高計算表!AK34)</f>
        <v/>
      </c>
      <c r="Y24" s="92"/>
      <c r="Z24" s="92"/>
      <c r="AA24" s="92"/>
      <c r="AB24" s="92"/>
    </row>
    <row r="25" spans="2:28" ht="18.75" customHeight="1">
      <c r="B25" s="43" t="s">
        <v>27</v>
      </c>
      <c r="C25" s="43"/>
      <c r="D25" s="43"/>
      <c r="E25" s="43"/>
      <c r="F25" s="43"/>
      <c r="G25" s="43"/>
      <c r="J25" s="40" t="s">
        <v>18</v>
      </c>
      <c r="K25" s="91" t="str">
        <f>IF(売上高計算表!G15=0,"",売上高計算表!G15)</f>
        <v/>
      </c>
      <c r="L25" s="40" t="s">
        <v>19</v>
      </c>
      <c r="M25" s="91" t="str">
        <f>IF(売上高計算表!G15=0,"",売上高計算表!G16)</f>
        <v/>
      </c>
      <c r="N25" s="44" t="s">
        <v>21</v>
      </c>
      <c r="O25" s="77"/>
      <c r="P25" s="132" t="str">
        <f>IF(売上高計算表!G15=0,"",売上高計算表!$I$19)</f>
        <v/>
      </c>
      <c r="Q25" s="132"/>
      <c r="R25" s="132"/>
      <c r="S25" s="132"/>
      <c r="T25" s="45" t="s">
        <v>71</v>
      </c>
    </row>
    <row r="26" spans="2:28" ht="18.75" customHeight="1">
      <c r="B26" s="43" t="s">
        <v>67</v>
      </c>
      <c r="C26" s="43"/>
      <c r="D26" s="43"/>
      <c r="E26" s="43"/>
      <c r="F26" s="43"/>
      <c r="G26" s="43"/>
      <c r="J26" s="36" t="s">
        <v>18</v>
      </c>
      <c r="K26" s="43" t="str">
        <f>売上高計算表!E20</f>
        <v/>
      </c>
      <c r="L26" s="40" t="s">
        <v>19</v>
      </c>
      <c r="M26" s="43" t="str">
        <f>売上高計算表!F20</f>
        <v/>
      </c>
      <c r="N26" s="44" t="s">
        <v>21</v>
      </c>
      <c r="O26" s="77"/>
      <c r="P26" s="132" t="str">
        <f>IF(売上高計算表!G15=0,"",売上高計算表!$I$20)</f>
        <v/>
      </c>
      <c r="Q26" s="132"/>
      <c r="R26" s="132"/>
      <c r="S26" s="132"/>
      <c r="T26" s="45" t="s">
        <v>71</v>
      </c>
    </row>
    <row r="27" spans="2:28" ht="18.75" customHeight="1">
      <c r="B27" s="8" t="s">
        <v>72</v>
      </c>
      <c r="H27" s="123" t="s">
        <v>90</v>
      </c>
      <c r="I27" s="123"/>
      <c r="J27" s="7" t="s">
        <v>32</v>
      </c>
      <c r="O27" s="20" t="s">
        <v>33</v>
      </c>
      <c r="P27" s="133" t="str">
        <f>売上高計算表!AE37</f>
        <v/>
      </c>
      <c r="Q27" s="133"/>
      <c r="R27" s="133"/>
      <c r="S27" s="133"/>
      <c r="X27" s="92" t="str">
        <f>IF(売上高計算表!AK37="","",売上高計算表!AK37)</f>
        <v/>
      </c>
      <c r="Y27" s="92"/>
      <c r="Z27" s="92"/>
      <c r="AA27" s="92"/>
      <c r="AB27" s="92"/>
    </row>
    <row r="28" spans="2:28" ht="18.75" customHeight="1">
      <c r="B28" s="8" t="s">
        <v>29</v>
      </c>
      <c r="I28" s="46" t="s">
        <v>18</v>
      </c>
      <c r="J28" s="91">
        <f>売上高計算表!G15</f>
        <v>0</v>
      </c>
      <c r="K28" s="40" t="s">
        <v>19</v>
      </c>
      <c r="L28" s="91">
        <f>売上高計算表!G16</f>
        <v>0</v>
      </c>
      <c r="M28" s="48" t="s">
        <v>21</v>
      </c>
      <c r="O28" s="77"/>
      <c r="P28" s="149" t="str">
        <f>IF(売上高計算表!G15=0,"",売上高計算表!$Q$19)</f>
        <v/>
      </c>
      <c r="Q28" s="149"/>
      <c r="R28" s="149"/>
      <c r="S28" s="149"/>
      <c r="T28" s="45" t="s">
        <v>71</v>
      </c>
      <c r="V28" s="49"/>
    </row>
    <row r="29" spans="2:28" ht="18.75" customHeight="1">
      <c r="B29" s="8" t="s">
        <v>30</v>
      </c>
      <c r="H29" s="46"/>
      <c r="I29" s="46"/>
      <c r="J29" s="47"/>
      <c r="K29" s="48"/>
      <c r="L29" s="47"/>
      <c r="O29" s="77"/>
      <c r="P29" s="149" t="str">
        <f>IF(売上高計算表!G15=0,"",売上高計算表!$Y$19)</f>
        <v/>
      </c>
      <c r="Q29" s="149"/>
      <c r="R29" s="149"/>
      <c r="S29" s="149"/>
      <c r="T29" s="45" t="s">
        <v>71</v>
      </c>
      <c r="V29" s="49"/>
    </row>
    <row r="30" spans="2:28" ht="18.75" customHeight="1">
      <c r="B30" s="8" t="s">
        <v>73</v>
      </c>
      <c r="G30" s="21" t="s">
        <v>91</v>
      </c>
      <c r="H30" s="10" t="s">
        <v>92</v>
      </c>
      <c r="I30" s="123" t="s">
        <v>93</v>
      </c>
      <c r="J30" s="123"/>
      <c r="K30" s="19" t="s">
        <v>37</v>
      </c>
      <c r="L30" s="47"/>
      <c r="M30" s="48"/>
      <c r="N30" s="81" t="s">
        <v>38</v>
      </c>
      <c r="O30" s="129" t="str">
        <f>売上高計算表!AE40</f>
        <v/>
      </c>
      <c r="P30" s="129"/>
      <c r="Q30" s="129"/>
      <c r="R30" s="129"/>
      <c r="S30" s="129"/>
      <c r="U30" s="50"/>
      <c r="X30" s="93" t="str">
        <f>IF(売上高計算表!AK40="","",売上高計算表!AK40)</f>
        <v/>
      </c>
      <c r="Y30" s="93"/>
      <c r="Z30" s="93"/>
      <c r="AA30" s="93"/>
      <c r="AB30" s="93"/>
    </row>
    <row r="31" spans="2:28" ht="18.75" customHeight="1">
      <c r="B31" s="43" t="s">
        <v>39</v>
      </c>
      <c r="H31" s="45"/>
      <c r="I31" s="45"/>
      <c r="J31" s="130" t="str">
        <f>売上高計算表!I27</f>
        <v/>
      </c>
      <c r="K31" s="130"/>
      <c r="L31" s="130"/>
      <c r="M31" s="130"/>
      <c r="N31" s="45" t="s">
        <v>71</v>
      </c>
      <c r="O31" s="45"/>
      <c r="P31" s="45"/>
      <c r="Q31" s="45"/>
      <c r="R31" s="45"/>
      <c r="S31" s="45"/>
      <c r="V31" s="49"/>
    </row>
    <row r="32" spans="2:28" ht="18.75" customHeight="1">
      <c r="B32" s="43"/>
      <c r="I32" s="51" t="s">
        <v>18</v>
      </c>
      <c r="J32" s="53" t="str">
        <f>売上高計算表!E24</f>
        <v/>
      </c>
      <c r="K32" s="95" t="s">
        <v>19</v>
      </c>
      <c r="L32" s="53" t="str">
        <f>売上高計算表!F24</f>
        <v/>
      </c>
      <c r="M32" s="54" t="s">
        <v>21</v>
      </c>
      <c r="N32" s="55" t="s">
        <v>40</v>
      </c>
      <c r="O32" s="51" t="s">
        <v>18</v>
      </c>
      <c r="P32" s="53" t="str">
        <f>IF(売上高計算表!G15=0,"",売上高計算表!G15)</f>
        <v/>
      </c>
      <c r="Q32" s="95" t="s">
        <v>19</v>
      </c>
      <c r="R32" s="53" t="str">
        <f>IF(売上高計算表!G15=0,"",売上高計算表!G16)</f>
        <v/>
      </c>
      <c r="S32" s="54" t="s">
        <v>21</v>
      </c>
      <c r="T32" s="7"/>
      <c r="V32" s="49"/>
    </row>
    <row r="33" spans="2:22" ht="18.75" customHeight="1">
      <c r="B33" s="43" t="s">
        <v>41</v>
      </c>
      <c r="H33" s="45"/>
      <c r="I33" s="45"/>
      <c r="J33" s="130" t="str">
        <f>IF(売上高計算表!G15=0,"",売上高計算表!I31)</f>
        <v/>
      </c>
      <c r="K33" s="130"/>
      <c r="L33" s="130"/>
      <c r="M33" s="130"/>
      <c r="N33" s="45" t="s">
        <v>71</v>
      </c>
      <c r="O33" s="45"/>
      <c r="P33" s="45"/>
      <c r="Q33" s="45"/>
      <c r="R33" s="45"/>
      <c r="S33" s="45"/>
      <c r="V33" s="49"/>
    </row>
    <row r="34" spans="2:22" ht="18.75" customHeight="1">
      <c r="I34" s="56" t="s">
        <v>18</v>
      </c>
      <c r="J34" s="52" t="str">
        <f>売上高計算表!E28</f>
        <v/>
      </c>
      <c r="K34" s="51" t="s">
        <v>19</v>
      </c>
      <c r="L34" s="52" t="str">
        <f>売上高計算表!F28</f>
        <v/>
      </c>
      <c r="M34" s="54" t="s">
        <v>21</v>
      </c>
      <c r="N34" s="57" t="s">
        <v>40</v>
      </c>
      <c r="O34" s="56" t="s">
        <v>18</v>
      </c>
      <c r="P34" s="53" t="str">
        <f>売上高計算表!E30</f>
        <v/>
      </c>
      <c r="Q34" s="95" t="s">
        <v>19</v>
      </c>
      <c r="R34" s="53" t="str">
        <f>売上高計算表!F30</f>
        <v/>
      </c>
      <c r="S34" s="54" t="s">
        <v>21</v>
      </c>
      <c r="T34" s="7"/>
      <c r="U34" s="7"/>
      <c r="V34" s="49"/>
    </row>
    <row r="35" spans="2:22" ht="18.75" customHeight="1">
      <c r="B35" s="43" t="s">
        <v>42</v>
      </c>
      <c r="H35" s="45"/>
      <c r="I35" s="45"/>
      <c r="J35" s="130" t="str">
        <f>IF(売上高計算表!G15=0,"",売上高計算表!Q27)</f>
        <v/>
      </c>
      <c r="K35" s="130"/>
      <c r="L35" s="130"/>
      <c r="M35" s="130"/>
      <c r="N35" s="45" t="s">
        <v>71</v>
      </c>
      <c r="O35" s="45"/>
      <c r="P35" s="45"/>
      <c r="Q35" s="45"/>
      <c r="R35" s="45"/>
      <c r="S35" s="45"/>
      <c r="V35" s="49"/>
    </row>
    <row r="36" spans="2:22" ht="18.75" customHeight="1">
      <c r="B36" s="43"/>
      <c r="I36" s="51" t="s">
        <v>18</v>
      </c>
      <c r="J36" s="52" t="str">
        <f>売上高計算表!E24</f>
        <v/>
      </c>
      <c r="K36" s="51" t="s">
        <v>19</v>
      </c>
      <c r="L36" s="53" t="str">
        <f>売上高計算表!F24</f>
        <v/>
      </c>
      <c r="M36" s="54" t="s">
        <v>21</v>
      </c>
      <c r="N36" s="55" t="s">
        <v>40</v>
      </c>
      <c r="O36" s="51" t="s">
        <v>18</v>
      </c>
      <c r="P36" s="53" t="str">
        <f>IF(売上高計算表!G15=0,"",売上高計算表!G15)</f>
        <v/>
      </c>
      <c r="Q36" s="51" t="s">
        <v>19</v>
      </c>
      <c r="R36" s="53" t="str">
        <f>IF(売上高計算表!G15=0,"",売上高計算表!G16)</f>
        <v/>
      </c>
      <c r="S36" s="54" t="s">
        <v>21</v>
      </c>
      <c r="T36" s="7"/>
      <c r="V36" s="49"/>
    </row>
    <row r="37" spans="2:22" ht="18.75" customHeight="1">
      <c r="B37" s="43" t="s">
        <v>43</v>
      </c>
      <c r="H37" s="45"/>
      <c r="I37" s="45"/>
      <c r="J37" s="130" t="str">
        <f>IF(売上高計算表!G15=0,"",売上高計算表!Q31)</f>
        <v/>
      </c>
      <c r="K37" s="130"/>
      <c r="L37" s="130"/>
      <c r="M37" s="130"/>
      <c r="N37" s="45" t="s">
        <v>71</v>
      </c>
      <c r="O37" s="45"/>
      <c r="P37" s="45"/>
      <c r="Q37" s="45"/>
      <c r="R37" s="45"/>
      <c r="S37" s="45"/>
      <c r="V37" s="49"/>
    </row>
    <row r="38" spans="2:22" ht="18.75" customHeight="1">
      <c r="I38" s="56" t="s">
        <v>18</v>
      </c>
      <c r="J38" s="52" t="str">
        <f>売上高計算表!E28</f>
        <v/>
      </c>
      <c r="K38" s="51" t="s">
        <v>19</v>
      </c>
      <c r="L38" s="52" t="str">
        <f>売上高計算表!F28</f>
        <v/>
      </c>
      <c r="M38" s="54" t="s">
        <v>21</v>
      </c>
      <c r="N38" s="57" t="s">
        <v>40</v>
      </c>
      <c r="O38" s="56" t="s">
        <v>18</v>
      </c>
      <c r="P38" s="52" t="str">
        <f>売上高計算表!E30</f>
        <v/>
      </c>
      <c r="Q38" s="51" t="s">
        <v>19</v>
      </c>
      <c r="R38" s="52" t="str">
        <f>売上高計算表!F30</f>
        <v/>
      </c>
      <c r="S38" s="54" t="s">
        <v>21</v>
      </c>
      <c r="T38" s="7"/>
      <c r="V38" s="49"/>
    </row>
    <row r="39" spans="2:22" ht="4.5" customHeight="1">
      <c r="V39" s="58"/>
    </row>
    <row r="40" spans="2:22" ht="18.75" customHeight="1">
      <c r="B40" s="59" t="s">
        <v>47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96" t="s">
        <v>66</v>
      </c>
      <c r="V40" s="97"/>
    </row>
    <row r="41" spans="2:22" ht="4.5" customHeight="1"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5"/>
    </row>
    <row r="42" spans="2:22" ht="18.75" customHeight="1">
      <c r="B42" s="63" t="s">
        <v>12</v>
      </c>
      <c r="C42" s="64"/>
      <c r="D42" s="6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65"/>
    </row>
    <row r="43" spans="2:22" ht="8.85" customHeight="1">
      <c r="B43" s="63"/>
      <c r="C43" s="64"/>
      <c r="D43" s="6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65"/>
    </row>
    <row r="44" spans="2:22" ht="50.25" customHeight="1">
      <c r="B44" s="124" t="s">
        <v>95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6"/>
    </row>
    <row r="45" spans="2:22" s="67" customFormat="1" ht="4.5" customHeight="1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66"/>
    </row>
    <row r="46" spans="2:22" ht="26.45" customHeight="1">
      <c r="B46" s="118" t="s">
        <v>88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2:22" ht="18.75" customHeight="1">
      <c r="B47" s="88" t="s">
        <v>44</v>
      </c>
      <c r="C47" s="88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V47" s="68"/>
    </row>
    <row r="48" spans="2:22" ht="18.75" customHeight="1">
      <c r="B48" s="88" t="s">
        <v>45</v>
      </c>
      <c r="C48" s="88"/>
      <c r="D48" s="43"/>
      <c r="E48" s="43"/>
      <c r="F48" s="43"/>
      <c r="G48" s="88" t="s">
        <v>46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V48" s="68"/>
    </row>
    <row r="49" spans="2:22" ht="18.75" customHeight="1">
      <c r="B49" s="127" t="s">
        <v>1</v>
      </c>
      <c r="C49" s="43" t="s">
        <v>74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</row>
    <row r="50" spans="2:22" s="67" customFormat="1" ht="31.5" customHeight="1">
      <c r="B50" s="128"/>
      <c r="C50" s="122" t="s">
        <v>99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</row>
    <row r="51" spans="2:22" s="67" customFormat="1" ht="4.5" customHeight="1"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66"/>
    </row>
  </sheetData>
  <sheetProtection sheet="1" selectLockedCells="1"/>
  <mergeCells count="43">
    <mergeCell ref="I30:J30"/>
    <mergeCell ref="B2:V2"/>
    <mergeCell ref="I9:K9"/>
    <mergeCell ref="I10:K10"/>
    <mergeCell ref="I11:K11"/>
    <mergeCell ref="I12:K12"/>
    <mergeCell ref="L11:V11"/>
    <mergeCell ref="L12:V12"/>
    <mergeCell ref="B4:F4"/>
    <mergeCell ref="D3:M3"/>
    <mergeCell ref="N3:V3"/>
    <mergeCell ref="G4:M4"/>
    <mergeCell ref="N4:V4"/>
    <mergeCell ref="P28:S28"/>
    <mergeCell ref="P29:S29"/>
    <mergeCell ref="B19:F19"/>
    <mergeCell ref="B46:V46"/>
    <mergeCell ref="A14:V15"/>
    <mergeCell ref="B20:V21"/>
    <mergeCell ref="C50:V50"/>
    <mergeCell ref="H27:I27"/>
    <mergeCell ref="B44:V44"/>
    <mergeCell ref="B49:B50"/>
    <mergeCell ref="O30:S30"/>
    <mergeCell ref="J31:M31"/>
    <mergeCell ref="J33:M33"/>
    <mergeCell ref="J35:M35"/>
    <mergeCell ref="J37:M37"/>
    <mergeCell ref="P24:S24"/>
    <mergeCell ref="P25:S25"/>
    <mergeCell ref="P26:S26"/>
    <mergeCell ref="P27:S27"/>
    <mergeCell ref="B23:E23"/>
    <mergeCell ref="N19:V19"/>
    <mergeCell ref="G19:M19"/>
    <mergeCell ref="N18:V18"/>
    <mergeCell ref="D18:M18"/>
    <mergeCell ref="M23:N23"/>
    <mergeCell ref="B6:U6"/>
    <mergeCell ref="L9:V9"/>
    <mergeCell ref="L10:V10"/>
    <mergeCell ref="G22:K22"/>
    <mergeCell ref="O7:P7"/>
  </mergeCells>
  <phoneticPr fontId="1"/>
  <pageMargins left="0.31496062992125984" right="0" top="0.39370078740157483" bottom="0" header="0.11811023622047245" footer="0.11811023622047245"/>
  <pageSetup paperSize="9" scale="92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49"/>
  <sheetViews>
    <sheetView showGridLines="0" view="pageBreakPreview" zoomScaleNormal="100" zoomScaleSheetLayoutView="100" workbookViewId="0">
      <selection activeCell="D8" sqref="D8:G8"/>
    </sheetView>
  </sheetViews>
  <sheetFormatPr defaultColWidth="2.625" defaultRowHeight="15" customHeight="1"/>
  <cols>
    <col min="1" max="2" width="2.625" style="4"/>
    <col min="3" max="3" width="2.625" style="4" customWidth="1"/>
    <col min="4" max="4" width="2.625" style="4"/>
    <col min="5" max="5" width="3.125" style="4" bestFit="1" customWidth="1"/>
    <col min="6" max="6" width="4.75" style="4" customWidth="1"/>
    <col min="7" max="13" width="2.625" style="4"/>
    <col min="14" max="14" width="3.125" style="4" bestFit="1" customWidth="1"/>
    <col min="15" max="16" width="2.625" style="4"/>
    <col min="17" max="17" width="3.125" style="4" bestFit="1" customWidth="1"/>
    <col min="18" max="21" width="2.625" style="4"/>
    <col min="22" max="22" width="3.125" style="4" bestFit="1" customWidth="1"/>
    <col min="23" max="37" width="2.625" style="4"/>
    <col min="38" max="38" width="11.5" style="4" bestFit="1" customWidth="1"/>
    <col min="39" max="39" width="2.625" style="4"/>
    <col min="40" max="40" width="2.875" style="4" bestFit="1" customWidth="1"/>
    <col min="41" max="16384" width="2.625" style="4"/>
  </cols>
  <sheetData>
    <row r="1" spans="1:48" ht="15" customHeight="1" thickBot="1">
      <c r="AI1" s="6"/>
      <c r="AJ1" s="6"/>
    </row>
    <row r="2" spans="1:48" ht="15" customHeight="1">
      <c r="C2" s="2"/>
      <c r="D2" s="2"/>
      <c r="E2" s="189" t="s">
        <v>65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1"/>
      <c r="AI2" s="5"/>
      <c r="AJ2" s="5"/>
    </row>
    <row r="3" spans="1:48" ht="15" customHeight="1" thickBot="1">
      <c r="C3" s="2"/>
      <c r="D3" s="2"/>
      <c r="E3" s="192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4"/>
      <c r="AI3" s="5"/>
      <c r="AJ3" s="5"/>
    </row>
    <row r="4" spans="1:48" ht="15" customHeight="1"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5"/>
      <c r="AJ4" s="5"/>
    </row>
    <row r="5" spans="1:48" s="1" customFormat="1" ht="18.75" customHeight="1">
      <c r="A5" s="1" t="s">
        <v>77</v>
      </c>
      <c r="AL5" s="74"/>
    </row>
    <row r="6" spans="1:48" s="1" customFormat="1" ht="18.75" customHeight="1">
      <c r="D6" s="175" t="s">
        <v>78</v>
      </c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7"/>
      <c r="U6" s="180" t="s">
        <v>79</v>
      </c>
      <c r="V6" s="181"/>
      <c r="W6" s="181"/>
      <c r="X6" s="181"/>
      <c r="Y6" s="181"/>
      <c r="Z6" s="181"/>
      <c r="AA6" s="182"/>
      <c r="AB6" s="180" t="s">
        <v>80</v>
      </c>
      <c r="AC6" s="181"/>
      <c r="AD6" s="181"/>
      <c r="AE6" s="182"/>
      <c r="AL6" s="74"/>
      <c r="AQ6"/>
      <c r="AR6"/>
      <c r="AS6"/>
      <c r="AT6"/>
      <c r="AU6"/>
      <c r="AV6"/>
    </row>
    <row r="7" spans="1:48" s="1" customFormat="1" ht="18.75" customHeight="1">
      <c r="D7" s="175" t="s">
        <v>81</v>
      </c>
      <c r="E7" s="176"/>
      <c r="F7" s="176"/>
      <c r="G7" s="177"/>
      <c r="H7" s="175" t="s">
        <v>82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7"/>
      <c r="U7" s="183"/>
      <c r="V7" s="184"/>
      <c r="W7" s="184"/>
      <c r="X7" s="184"/>
      <c r="Y7" s="184"/>
      <c r="Z7" s="184"/>
      <c r="AA7" s="185"/>
      <c r="AB7" s="183"/>
      <c r="AC7" s="184"/>
      <c r="AD7" s="184"/>
      <c r="AE7" s="185"/>
      <c r="AL7" s="74"/>
      <c r="AQ7"/>
      <c r="AR7"/>
      <c r="AS7"/>
      <c r="AT7"/>
      <c r="AU7"/>
      <c r="AV7"/>
    </row>
    <row r="8" spans="1:48" s="1" customFormat="1" ht="18.75" customHeight="1">
      <c r="D8" s="157"/>
      <c r="E8" s="158"/>
      <c r="F8" s="158"/>
      <c r="G8" s="159"/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163"/>
      <c r="V8" s="163"/>
      <c r="W8" s="163"/>
      <c r="X8" s="163"/>
      <c r="Y8" s="163"/>
      <c r="Z8" s="163"/>
      <c r="AA8" s="163"/>
      <c r="AB8" s="164" t="str">
        <f>IFERROR(U8/$U$13,"")</f>
        <v/>
      </c>
      <c r="AC8" s="165"/>
      <c r="AD8" s="165"/>
      <c r="AE8" s="166"/>
    </row>
    <row r="9" spans="1:48" s="1" customFormat="1" ht="18.75" customHeight="1">
      <c r="D9" s="157"/>
      <c r="E9" s="158"/>
      <c r="F9" s="158"/>
      <c r="G9" s="159"/>
      <c r="H9" s="160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163"/>
      <c r="V9" s="163"/>
      <c r="W9" s="163"/>
      <c r="X9" s="163"/>
      <c r="Y9" s="163"/>
      <c r="Z9" s="163"/>
      <c r="AA9" s="163"/>
      <c r="AB9" s="164" t="str">
        <f t="shared" ref="AB9:AB13" si="0">IFERROR(U9/$U$13,"")</f>
        <v/>
      </c>
      <c r="AC9" s="165"/>
      <c r="AD9" s="165"/>
      <c r="AE9" s="166"/>
    </row>
    <row r="10" spans="1:48" s="1" customFormat="1" ht="18.75" customHeight="1">
      <c r="D10" s="157"/>
      <c r="E10" s="158"/>
      <c r="F10" s="158"/>
      <c r="G10" s="159"/>
      <c r="H10" s="160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3"/>
      <c r="V10" s="163"/>
      <c r="W10" s="163"/>
      <c r="X10" s="163"/>
      <c r="Y10" s="163"/>
      <c r="Z10" s="163"/>
      <c r="AA10" s="163"/>
      <c r="AB10" s="164" t="str">
        <f t="shared" si="0"/>
        <v/>
      </c>
      <c r="AC10" s="165"/>
      <c r="AD10" s="165"/>
      <c r="AE10" s="166"/>
    </row>
    <row r="11" spans="1:48" s="1" customFormat="1" ht="18.75" customHeight="1">
      <c r="D11" s="157"/>
      <c r="E11" s="158"/>
      <c r="F11" s="158"/>
      <c r="G11" s="159"/>
      <c r="H11" s="160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2"/>
      <c r="U11" s="163"/>
      <c r="V11" s="163"/>
      <c r="W11" s="163"/>
      <c r="X11" s="163"/>
      <c r="Y11" s="163"/>
      <c r="Z11" s="163"/>
      <c r="AA11" s="163"/>
      <c r="AB11" s="164" t="str">
        <f t="shared" si="0"/>
        <v/>
      </c>
      <c r="AC11" s="165"/>
      <c r="AD11" s="165"/>
      <c r="AE11" s="166"/>
    </row>
    <row r="12" spans="1:48" s="1" customFormat="1" ht="18.75" customHeight="1">
      <c r="D12" s="157"/>
      <c r="E12" s="158"/>
      <c r="F12" s="158"/>
      <c r="G12" s="159"/>
      <c r="H12" s="160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2"/>
      <c r="U12" s="163"/>
      <c r="V12" s="163"/>
      <c r="W12" s="163"/>
      <c r="X12" s="163"/>
      <c r="Y12" s="163"/>
      <c r="Z12" s="163"/>
      <c r="AA12" s="163"/>
      <c r="AB12" s="164" t="str">
        <f t="shared" si="0"/>
        <v/>
      </c>
      <c r="AC12" s="165"/>
      <c r="AD12" s="165"/>
      <c r="AE12" s="166"/>
    </row>
    <row r="13" spans="1:48" s="1" customFormat="1" ht="18.75" customHeight="1">
      <c r="O13" s="167" t="s">
        <v>58</v>
      </c>
      <c r="P13" s="167"/>
      <c r="Q13" s="167"/>
      <c r="R13" s="167"/>
      <c r="S13" s="167"/>
      <c r="T13" s="167"/>
      <c r="U13" s="168" t="str">
        <f>IF($U$8=0,"",SUM($U$8:$AA$12))</f>
        <v/>
      </c>
      <c r="V13" s="169"/>
      <c r="W13" s="169"/>
      <c r="X13" s="169"/>
      <c r="Y13" s="169"/>
      <c r="Z13" s="169"/>
      <c r="AA13" s="169"/>
      <c r="AB13" s="164" t="str">
        <f t="shared" si="0"/>
        <v/>
      </c>
      <c r="AC13" s="165"/>
      <c r="AD13" s="165"/>
      <c r="AE13" s="166"/>
    </row>
    <row r="14" spans="1:48" ht="9" customHeight="1"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5"/>
      <c r="AJ14" s="5"/>
    </row>
    <row r="15" spans="1:48" ht="18.75" customHeight="1">
      <c r="C15" s="2"/>
      <c r="D15" s="2"/>
      <c r="F15" s="13" t="s">
        <v>48</v>
      </c>
      <c r="G15" s="195"/>
      <c r="H15" s="19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5"/>
      <c r="AJ15" s="5"/>
    </row>
    <row r="16" spans="1:48" ht="18.75" customHeight="1">
      <c r="C16" s="2"/>
      <c r="D16" s="2"/>
      <c r="F16" s="13" t="s">
        <v>49</v>
      </c>
      <c r="G16" s="196"/>
      <c r="H16" s="1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3:38" ht="15.75" customHeight="1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86" t="s">
        <v>3</v>
      </c>
      <c r="AG17" s="186"/>
      <c r="AH17" s="186"/>
      <c r="AI17" s="186"/>
      <c r="AJ17" s="6"/>
    </row>
    <row r="18" spans="3:38" s="1" customFormat="1" ht="37.5" customHeight="1">
      <c r="D18" s="175" t="s">
        <v>57</v>
      </c>
      <c r="E18" s="176"/>
      <c r="F18" s="176"/>
      <c r="G18" s="177"/>
      <c r="H18" s="175" t="s">
        <v>50</v>
      </c>
      <c r="I18" s="176"/>
      <c r="J18" s="176"/>
      <c r="K18" s="176"/>
      <c r="L18" s="176"/>
      <c r="M18" s="176"/>
      <c r="N18" s="176"/>
      <c r="O18" s="177"/>
      <c r="P18" s="175" t="s">
        <v>51</v>
      </c>
      <c r="Q18" s="176"/>
      <c r="R18" s="176"/>
      <c r="S18" s="176"/>
      <c r="T18" s="176"/>
      <c r="U18" s="176"/>
      <c r="V18" s="176"/>
      <c r="W18" s="177"/>
      <c r="X18" s="202" t="s">
        <v>56</v>
      </c>
      <c r="Y18" s="203"/>
      <c r="Z18" s="203"/>
      <c r="AA18" s="203"/>
      <c r="AB18" s="203"/>
      <c r="AC18" s="203"/>
      <c r="AD18" s="203"/>
      <c r="AE18" s="204"/>
    </row>
    <row r="19" spans="3:38" s="1" customFormat="1" ht="18.75" customHeight="1">
      <c r="D19" s="16" t="s">
        <v>28</v>
      </c>
      <c r="E19" s="18" t="str">
        <f>IF($G$15="","",$G$15)</f>
        <v/>
      </c>
      <c r="F19" s="18" t="str">
        <f>IF($G$16="","",$G$16)</f>
        <v/>
      </c>
      <c r="G19" s="17" t="s">
        <v>21</v>
      </c>
      <c r="H19" s="15" t="s">
        <v>52</v>
      </c>
      <c r="I19" s="197"/>
      <c r="J19" s="197"/>
      <c r="K19" s="197"/>
      <c r="L19" s="197"/>
      <c r="M19" s="197"/>
      <c r="N19" s="197"/>
      <c r="O19" s="198"/>
      <c r="P19" s="14" t="s">
        <v>54</v>
      </c>
      <c r="Q19" s="199"/>
      <c r="R19" s="199"/>
      <c r="S19" s="199"/>
      <c r="T19" s="199"/>
      <c r="U19" s="199"/>
      <c r="V19" s="199"/>
      <c r="W19" s="200"/>
      <c r="X19" s="75" t="s">
        <v>55</v>
      </c>
      <c r="Y19" s="199"/>
      <c r="Z19" s="199"/>
      <c r="AA19" s="199"/>
      <c r="AB19" s="199"/>
      <c r="AC19" s="199"/>
      <c r="AD19" s="199"/>
      <c r="AE19" s="200"/>
    </row>
    <row r="20" spans="3:38" s="1" customFormat="1" ht="18.75" customHeight="1">
      <c r="D20" s="16" t="s">
        <v>28</v>
      </c>
      <c r="E20" s="18" t="str">
        <f>IF($G$15="","",$G$15-1)</f>
        <v/>
      </c>
      <c r="F20" s="18" t="str">
        <f>IF($G$16="","",$G$16)</f>
        <v/>
      </c>
      <c r="G20" s="17" t="s">
        <v>21</v>
      </c>
      <c r="H20" s="15" t="s">
        <v>53</v>
      </c>
      <c r="I20" s="197"/>
      <c r="J20" s="197"/>
      <c r="K20" s="197"/>
      <c r="L20" s="197"/>
      <c r="M20" s="197"/>
      <c r="N20" s="197"/>
      <c r="O20" s="198"/>
      <c r="Q20" s="201"/>
      <c r="R20" s="201"/>
      <c r="S20" s="201"/>
      <c r="T20" s="201"/>
      <c r="U20" s="201"/>
      <c r="V20" s="201"/>
      <c r="W20" s="201"/>
    </row>
    <row r="21" spans="3:38" s="1" customFormat="1" ht="9" customHeight="1"/>
    <row r="22" spans="3:38" s="1" customFormat="1" ht="15" customHeight="1">
      <c r="X22" s="186" t="s">
        <v>3</v>
      </c>
      <c r="Y22" s="186"/>
      <c r="Z22" s="186"/>
      <c r="AA22" s="186"/>
    </row>
    <row r="23" spans="3:38" s="1" customFormat="1" ht="18.75" customHeight="1">
      <c r="D23" s="175" t="s">
        <v>57</v>
      </c>
      <c r="E23" s="176"/>
      <c r="F23" s="176"/>
      <c r="G23" s="177"/>
      <c r="H23" s="175" t="s">
        <v>59</v>
      </c>
      <c r="I23" s="176"/>
      <c r="J23" s="176"/>
      <c r="K23" s="176"/>
      <c r="L23" s="176"/>
      <c r="M23" s="176"/>
      <c r="N23" s="176"/>
      <c r="O23" s="177"/>
      <c r="P23" s="175" t="s">
        <v>60</v>
      </c>
      <c r="Q23" s="176"/>
      <c r="R23" s="176"/>
      <c r="S23" s="176"/>
      <c r="T23" s="176"/>
      <c r="U23" s="176"/>
      <c r="V23" s="176"/>
      <c r="W23" s="177"/>
    </row>
    <row r="24" spans="3:38" s="1" customFormat="1" ht="18.75" customHeight="1">
      <c r="D24" s="16" t="s">
        <v>28</v>
      </c>
      <c r="E24" s="18" t="str">
        <f>IF($G$16="","",IF($G$16&lt;3,$G$15-1,$G$15))</f>
        <v/>
      </c>
      <c r="F24" s="18" t="str">
        <f>IF($G$16="","",IF($G$16=2,12,IF($G$16=1,11,$G$16-2)))</f>
        <v/>
      </c>
      <c r="G24" s="17" t="s">
        <v>21</v>
      </c>
      <c r="H24" s="15"/>
      <c r="I24" s="178"/>
      <c r="J24" s="178"/>
      <c r="K24" s="178"/>
      <c r="L24" s="178"/>
      <c r="M24" s="178"/>
      <c r="N24" s="178"/>
      <c r="O24" s="179"/>
      <c r="P24" s="105"/>
      <c r="Q24" s="178"/>
      <c r="R24" s="178"/>
      <c r="S24" s="178"/>
      <c r="T24" s="178"/>
      <c r="U24" s="178"/>
      <c r="V24" s="178"/>
      <c r="W24" s="179"/>
    </row>
    <row r="25" spans="3:38" s="1" customFormat="1" ht="18.75" customHeight="1">
      <c r="D25" s="16" t="s">
        <v>28</v>
      </c>
      <c r="E25" s="18" t="str">
        <f>IF($G$16="","",IF($G$16&lt;2,$G$15-1,$G$15))</f>
        <v/>
      </c>
      <c r="F25" s="18" t="str">
        <f>IF($G$16="","",IF($G$16=1,12,$F$26-1))</f>
        <v/>
      </c>
      <c r="G25" s="17" t="s">
        <v>21</v>
      </c>
      <c r="H25" s="15"/>
      <c r="I25" s="178"/>
      <c r="J25" s="178"/>
      <c r="K25" s="178"/>
      <c r="L25" s="178"/>
      <c r="M25" s="178"/>
      <c r="N25" s="178"/>
      <c r="O25" s="179"/>
      <c r="P25" s="105"/>
      <c r="Q25" s="178"/>
      <c r="R25" s="178"/>
      <c r="S25" s="178"/>
      <c r="T25" s="178"/>
      <c r="U25" s="178"/>
      <c r="V25" s="178"/>
      <c r="W25" s="179"/>
    </row>
    <row r="26" spans="3:38" s="1" customFormat="1" ht="18.75" customHeight="1">
      <c r="D26" s="16" t="s">
        <v>28</v>
      </c>
      <c r="E26" s="18" t="str">
        <f>IF($G$15="","",$G$15)</f>
        <v/>
      </c>
      <c r="F26" s="18" t="str">
        <f>IF($G$16="","",$G$16)</f>
        <v/>
      </c>
      <c r="G26" s="17" t="s">
        <v>21</v>
      </c>
      <c r="H26" s="15"/>
      <c r="I26" s="178"/>
      <c r="J26" s="178"/>
      <c r="K26" s="178"/>
      <c r="L26" s="178"/>
      <c r="M26" s="178"/>
      <c r="N26" s="178"/>
      <c r="O26" s="179"/>
      <c r="P26" s="105"/>
      <c r="Q26" s="178"/>
      <c r="R26" s="178"/>
      <c r="S26" s="178"/>
      <c r="T26" s="178"/>
      <c r="U26" s="178"/>
      <c r="V26" s="178"/>
      <c r="W26" s="179"/>
    </row>
    <row r="27" spans="3:38" s="1" customFormat="1" ht="18.75" customHeight="1">
      <c r="D27" s="175" t="s">
        <v>58</v>
      </c>
      <c r="E27" s="176"/>
      <c r="F27" s="176"/>
      <c r="G27" s="177"/>
      <c r="H27" s="15" t="s">
        <v>61</v>
      </c>
      <c r="I27" s="173" t="str">
        <f>IF($G$15="","",SUM(I24:O26))</f>
        <v/>
      </c>
      <c r="J27" s="173"/>
      <c r="K27" s="173"/>
      <c r="L27" s="173"/>
      <c r="M27" s="173"/>
      <c r="N27" s="173"/>
      <c r="O27" s="174"/>
      <c r="P27" s="105" t="s">
        <v>63</v>
      </c>
      <c r="Q27" s="173" t="str">
        <f>IF($G$15="","",SUM(Q24:W26))</f>
        <v/>
      </c>
      <c r="R27" s="173"/>
      <c r="S27" s="173"/>
      <c r="T27" s="173"/>
      <c r="U27" s="173"/>
      <c r="V27" s="173"/>
      <c r="W27" s="174"/>
      <c r="AL27" s="78"/>
    </row>
    <row r="28" spans="3:38" s="1" customFormat="1" ht="18.75" customHeight="1">
      <c r="C28" s="154" t="s">
        <v>83</v>
      </c>
      <c r="D28" s="16" t="s">
        <v>28</v>
      </c>
      <c r="E28" s="18" t="str">
        <f>IF($E$24="","",$E$24-1)</f>
        <v/>
      </c>
      <c r="F28" s="18" t="str">
        <f>IF($G$16="","",$F$24)</f>
        <v/>
      </c>
      <c r="G28" s="17" t="s">
        <v>20</v>
      </c>
      <c r="H28" s="15"/>
      <c r="I28" s="178"/>
      <c r="J28" s="178"/>
      <c r="K28" s="178"/>
      <c r="L28" s="178"/>
      <c r="M28" s="178"/>
      <c r="N28" s="178"/>
      <c r="O28" s="179"/>
      <c r="P28" s="105"/>
      <c r="Q28" s="178"/>
      <c r="R28" s="178"/>
      <c r="S28" s="178"/>
      <c r="T28" s="178"/>
      <c r="U28" s="178"/>
      <c r="V28" s="178"/>
      <c r="W28" s="179"/>
      <c r="AL28" s="78"/>
    </row>
    <row r="29" spans="3:38" s="1" customFormat="1" ht="18.75" customHeight="1">
      <c r="C29" s="155"/>
      <c r="D29" s="16" t="s">
        <v>28</v>
      </c>
      <c r="E29" s="18" t="str">
        <f>IF($E$25="","",$E$25-1)</f>
        <v/>
      </c>
      <c r="F29" s="18" t="str">
        <f>IF($G$16="","",$F$25)</f>
        <v/>
      </c>
      <c r="G29" s="17" t="s">
        <v>20</v>
      </c>
      <c r="H29" s="15"/>
      <c r="I29" s="178"/>
      <c r="J29" s="178"/>
      <c r="K29" s="178"/>
      <c r="L29" s="178"/>
      <c r="M29" s="178"/>
      <c r="N29" s="178"/>
      <c r="O29" s="179"/>
      <c r="P29" s="105"/>
      <c r="Q29" s="178"/>
      <c r="R29" s="178"/>
      <c r="S29" s="178"/>
      <c r="T29" s="178"/>
      <c r="U29" s="178"/>
      <c r="V29" s="178"/>
      <c r="W29" s="179"/>
      <c r="AL29" s="78"/>
    </row>
    <row r="30" spans="3:38" s="1" customFormat="1" ht="18.75" customHeight="1">
      <c r="C30" s="155"/>
      <c r="D30" s="16" t="s">
        <v>28</v>
      </c>
      <c r="E30" s="18" t="str">
        <f>IF($E$26="","",$E$26-1)</f>
        <v/>
      </c>
      <c r="F30" s="18" t="str">
        <f>IF($G$16="","",$F$26)</f>
        <v/>
      </c>
      <c r="G30" s="17" t="s">
        <v>20</v>
      </c>
      <c r="H30" s="15"/>
      <c r="I30" s="178"/>
      <c r="J30" s="178"/>
      <c r="K30" s="178"/>
      <c r="L30" s="178"/>
      <c r="M30" s="178"/>
      <c r="N30" s="178"/>
      <c r="O30" s="179"/>
      <c r="P30" s="105"/>
      <c r="Q30" s="178"/>
      <c r="R30" s="178"/>
      <c r="S30" s="178"/>
      <c r="T30" s="178"/>
      <c r="U30" s="178"/>
      <c r="V30" s="178"/>
      <c r="W30" s="179"/>
      <c r="AL30" s="78"/>
    </row>
    <row r="31" spans="3:38" s="1" customFormat="1" ht="18.75" customHeight="1">
      <c r="C31" s="156"/>
      <c r="D31" s="175" t="s">
        <v>58</v>
      </c>
      <c r="E31" s="176"/>
      <c r="F31" s="176"/>
      <c r="G31" s="177"/>
      <c r="H31" s="15" t="s">
        <v>62</v>
      </c>
      <c r="I31" s="173" t="str">
        <f>IF($G$15="","",SUM(I28:O30))</f>
        <v/>
      </c>
      <c r="J31" s="173"/>
      <c r="K31" s="173"/>
      <c r="L31" s="173"/>
      <c r="M31" s="173"/>
      <c r="N31" s="173"/>
      <c r="O31" s="174"/>
      <c r="P31" s="105" t="s">
        <v>64</v>
      </c>
      <c r="Q31" s="173" t="str">
        <f>IF($G$15="","",SUM(Q28:W30))</f>
        <v/>
      </c>
      <c r="R31" s="173"/>
      <c r="S31" s="173"/>
      <c r="T31" s="173"/>
      <c r="U31" s="173"/>
      <c r="V31" s="173"/>
      <c r="W31" s="174"/>
      <c r="AL31" s="78"/>
    </row>
    <row r="32" spans="3:38" s="1" customFormat="1" ht="9" customHeight="1">
      <c r="AL32" s="78"/>
    </row>
    <row r="33" spans="4:43" s="8" customFormat="1" ht="14.25">
      <c r="E33" s="8" t="s">
        <v>23</v>
      </c>
      <c r="V33" s="69"/>
      <c r="AL33" s="79"/>
    </row>
    <row r="34" spans="4:43" s="8" customFormat="1" ht="30" customHeight="1">
      <c r="D34" s="70"/>
      <c r="J34" s="40"/>
      <c r="K34" s="40"/>
      <c r="L34" s="40"/>
      <c r="N34" s="123" t="s">
        <v>24</v>
      </c>
      <c r="O34" s="123"/>
      <c r="P34" s="7" t="s">
        <v>25</v>
      </c>
      <c r="Q34" s="1"/>
      <c r="U34" s="39"/>
      <c r="V34" s="71"/>
      <c r="AC34" s="40"/>
      <c r="AD34" s="12" t="s">
        <v>26</v>
      </c>
      <c r="AE34" s="170" t="str">
        <f>IFERROR(ROUNDDOWN($I$19/$I$20-1,3),"")</f>
        <v/>
      </c>
      <c r="AF34" s="170"/>
      <c r="AG34" s="170"/>
      <c r="AH34" s="170"/>
      <c r="AI34" s="73"/>
      <c r="AK34" s="188" t="str">
        <f>IF($AE$34&gt;=0.2,"","←原油等仕入れ単価の上昇率が認定要件を満たしていません")</f>
        <v/>
      </c>
      <c r="AL34" s="188"/>
      <c r="AM34" s="188"/>
      <c r="AN34" s="188"/>
      <c r="AO34" s="188"/>
      <c r="AP34" s="188"/>
      <c r="AQ34" s="188"/>
    </row>
    <row r="35" spans="4:43" s="1" customFormat="1" ht="9" customHeight="1">
      <c r="AI35" s="76"/>
      <c r="AJ35" s="22"/>
    </row>
    <row r="36" spans="4:43" s="8" customFormat="1" ht="18.75" customHeight="1">
      <c r="E36" s="8" t="s">
        <v>75</v>
      </c>
      <c r="V36" s="49"/>
      <c r="AI36" s="44"/>
    </row>
    <row r="37" spans="4:43" s="8" customFormat="1" ht="30" customHeight="1">
      <c r="D37" s="70"/>
      <c r="J37" s="40"/>
      <c r="K37" s="40"/>
      <c r="L37" s="40"/>
      <c r="N37" s="123" t="s">
        <v>31</v>
      </c>
      <c r="O37" s="123"/>
      <c r="P37" s="7" t="s">
        <v>32</v>
      </c>
      <c r="T37" s="171"/>
      <c r="U37" s="171"/>
      <c r="V37" s="71"/>
      <c r="AC37" s="40"/>
      <c r="AD37" s="12" t="s">
        <v>33</v>
      </c>
      <c r="AE37" s="170" t="str">
        <f>IFERROR(ROUNDDOWN($Y$19/$Q$19,3),"")</f>
        <v/>
      </c>
      <c r="AF37" s="170"/>
      <c r="AG37" s="170"/>
      <c r="AH37" s="170"/>
      <c r="AI37" s="73"/>
      <c r="AK37" s="188" t="str">
        <f>IF($AE$37&gt;=0.2,"","←原油等が売上原価に占める依存率が認定要件を満たしていません")</f>
        <v/>
      </c>
      <c r="AL37" s="188"/>
      <c r="AM37" s="188"/>
      <c r="AN37" s="188"/>
      <c r="AO37" s="188"/>
      <c r="AP37" s="188"/>
      <c r="AQ37" s="188"/>
    </row>
    <row r="38" spans="4:43" s="1" customFormat="1" ht="9" customHeight="1">
      <c r="AI38" s="76"/>
      <c r="AJ38" s="22"/>
      <c r="AK38" s="22"/>
    </row>
    <row r="39" spans="4:43" s="8" customFormat="1" ht="18.75" customHeight="1">
      <c r="E39" s="8" t="s">
        <v>76</v>
      </c>
      <c r="H39" s="36"/>
      <c r="I39" s="43"/>
      <c r="J39" s="44"/>
      <c r="K39" s="43"/>
      <c r="L39" s="44"/>
      <c r="O39" s="9"/>
      <c r="P39" s="9"/>
      <c r="Q39" s="9"/>
      <c r="R39" s="9"/>
      <c r="S39" s="72"/>
      <c r="T39" s="73"/>
      <c r="V39" s="49"/>
      <c r="AI39" s="44"/>
    </row>
    <row r="40" spans="4:43" s="8" customFormat="1" ht="30" customHeight="1">
      <c r="D40" s="70"/>
      <c r="J40" s="40"/>
      <c r="K40" s="40"/>
      <c r="L40" s="40"/>
      <c r="M40" s="40"/>
      <c r="N40" s="23" t="s">
        <v>34</v>
      </c>
      <c r="O40" s="10" t="s">
        <v>35</v>
      </c>
      <c r="P40" s="23" t="s">
        <v>36</v>
      </c>
      <c r="Q40" s="11" t="s">
        <v>37</v>
      </c>
      <c r="V40" s="71"/>
      <c r="AD40" s="12" t="s">
        <v>38</v>
      </c>
      <c r="AE40" s="172" t="str">
        <f>IFERROR((ROUNDDOWN(($I$27/$Q$27),3)-ROUNDDOWN(($I$31/$Q$31),3)),"")</f>
        <v/>
      </c>
      <c r="AF40" s="172"/>
      <c r="AG40" s="172"/>
      <c r="AH40" s="172"/>
      <c r="AI40" s="73"/>
      <c r="AK40" s="187" t="str">
        <f>IF($AE$40="","",IF($AE$40&gt;0,"","←製品等価格への転嫁の状況が認定要件を満たしていません"))</f>
        <v/>
      </c>
      <c r="AL40" s="187"/>
      <c r="AM40" s="187"/>
      <c r="AN40" s="187"/>
      <c r="AO40" s="187"/>
      <c r="AP40" s="187"/>
      <c r="AQ40" s="187"/>
    </row>
    <row r="41" spans="4:43" s="1" customFormat="1" ht="15" customHeight="1">
      <c r="AJ41" s="39"/>
      <c r="AK41" s="39"/>
      <c r="AL41" s="39"/>
      <c r="AM41" s="39"/>
      <c r="AN41" s="39"/>
    </row>
    <row r="42" spans="4:43" s="1" customFormat="1" ht="15" customHeight="1">
      <c r="F42" s="4" t="s">
        <v>4</v>
      </c>
      <c r="AJ42" s="39"/>
      <c r="AK42" s="39"/>
      <c r="AL42" s="39"/>
      <c r="AM42" s="39"/>
      <c r="AN42" s="39"/>
    </row>
    <row r="43" spans="4:43" ht="15" customHeight="1">
      <c r="S43" s="4" t="s">
        <v>97</v>
      </c>
    </row>
    <row r="44" spans="4:43" ht="15" customHeight="1"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</row>
    <row r="45" spans="4:43" ht="15" customHeight="1"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</row>
    <row r="46" spans="4:43" ht="15" customHeight="1"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</row>
    <row r="47" spans="4:43" ht="15" customHeight="1"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</row>
    <row r="48" spans="4:43" ht="15" customHeight="1"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</row>
    <row r="49" spans="19:35" ht="15" customHeight="1" thickBot="1"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</row>
  </sheetData>
  <sheetProtection sheet="1" selectLockedCells="1"/>
  <mergeCells count="75">
    <mergeCell ref="D31:G31"/>
    <mergeCell ref="I29:O29"/>
    <mergeCell ref="E2:AH3"/>
    <mergeCell ref="G15:H15"/>
    <mergeCell ref="G16:H16"/>
    <mergeCell ref="I19:O19"/>
    <mergeCell ref="I20:O20"/>
    <mergeCell ref="D18:G18"/>
    <mergeCell ref="H18:O18"/>
    <mergeCell ref="Q19:W19"/>
    <mergeCell ref="Q20:W20"/>
    <mergeCell ref="Y19:AE19"/>
    <mergeCell ref="X18:AE18"/>
    <mergeCell ref="P18:W18"/>
    <mergeCell ref="Q29:W29"/>
    <mergeCell ref="I27:O27"/>
    <mergeCell ref="AF17:AI17"/>
    <mergeCell ref="AK40:AQ40"/>
    <mergeCell ref="AK37:AQ37"/>
    <mergeCell ref="X22:AA22"/>
    <mergeCell ref="AE34:AH34"/>
    <mergeCell ref="AK34:AQ34"/>
    <mergeCell ref="N34:O34"/>
    <mergeCell ref="I30:O30"/>
    <mergeCell ref="Q30:W30"/>
    <mergeCell ref="I25:O25"/>
    <mergeCell ref="Q25:W25"/>
    <mergeCell ref="I26:O26"/>
    <mergeCell ref="Q26:W26"/>
    <mergeCell ref="Q27:W27"/>
    <mergeCell ref="AB8:AE8"/>
    <mergeCell ref="D9:G9"/>
    <mergeCell ref="H9:T9"/>
    <mergeCell ref="U9:AA9"/>
    <mergeCell ref="AB9:AE9"/>
    <mergeCell ref="D8:G8"/>
    <mergeCell ref="H8:T8"/>
    <mergeCell ref="U8:AA8"/>
    <mergeCell ref="D6:T6"/>
    <mergeCell ref="U6:AA7"/>
    <mergeCell ref="AB6:AE7"/>
    <mergeCell ref="D7:G7"/>
    <mergeCell ref="H7:T7"/>
    <mergeCell ref="D27:G27"/>
    <mergeCell ref="I28:O28"/>
    <mergeCell ref="U10:AA10"/>
    <mergeCell ref="AB10:AE10"/>
    <mergeCell ref="D11:G11"/>
    <mergeCell ref="H11:T11"/>
    <mergeCell ref="U11:AA11"/>
    <mergeCell ref="AB11:AE11"/>
    <mergeCell ref="D10:G10"/>
    <mergeCell ref="H10:T10"/>
    <mergeCell ref="Q28:W28"/>
    <mergeCell ref="H23:O23"/>
    <mergeCell ref="P23:W23"/>
    <mergeCell ref="I24:O24"/>
    <mergeCell ref="Q24:W24"/>
    <mergeCell ref="D23:G23"/>
    <mergeCell ref="S44:AI46"/>
    <mergeCell ref="S47:AI49"/>
    <mergeCell ref="C28:C31"/>
    <mergeCell ref="D12:G12"/>
    <mergeCell ref="H12:T12"/>
    <mergeCell ref="U12:AA12"/>
    <mergeCell ref="AB12:AE12"/>
    <mergeCell ref="O13:T13"/>
    <mergeCell ref="U13:AA13"/>
    <mergeCell ref="AB13:AE13"/>
    <mergeCell ref="AE37:AH37"/>
    <mergeCell ref="T37:U37"/>
    <mergeCell ref="N37:O37"/>
    <mergeCell ref="AE40:AH40"/>
    <mergeCell ref="I31:O31"/>
    <mergeCell ref="Q31:W31"/>
  </mergeCells>
  <phoneticPr fontId="1"/>
  <pageMargins left="0.51181102362204722" right="0" top="0.55118110236220474" bottom="0" header="0.31496062992125984" footer="0.31496062992125984"/>
  <pageSetup paperSize="9" scale="92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showGridLines="0" view="pageBreakPreview" zoomScaleNormal="100" zoomScaleSheetLayoutView="100" workbookViewId="0">
      <selection activeCell="A5" sqref="A5:H5"/>
    </sheetView>
  </sheetViews>
  <sheetFormatPr defaultColWidth="9" defaultRowHeight="18.75" customHeight="1"/>
  <cols>
    <col min="1" max="8" width="13" style="1" customWidth="1"/>
    <col min="9" max="16384" width="9" style="1"/>
  </cols>
  <sheetData>
    <row r="1" spans="1:8" ht="18.75" customHeight="1" thickBot="1"/>
    <row r="2" spans="1:8" ht="18.75" customHeight="1" thickBot="1">
      <c r="A2" s="206" t="s">
        <v>7</v>
      </c>
      <c r="B2" s="207"/>
      <c r="C2" s="207"/>
      <c r="D2" s="207"/>
      <c r="E2" s="207"/>
      <c r="F2" s="207"/>
      <c r="G2" s="207"/>
      <c r="H2" s="208"/>
    </row>
    <row r="4" spans="1:8" ht="56.25" customHeight="1">
      <c r="A4" s="205" t="s">
        <v>98</v>
      </c>
      <c r="B4" s="205"/>
      <c r="C4" s="205"/>
      <c r="D4" s="205"/>
      <c r="E4" s="205"/>
      <c r="F4" s="205"/>
      <c r="G4" s="205"/>
      <c r="H4" s="205"/>
    </row>
    <row r="5" spans="1:8" ht="56.25" customHeight="1">
      <c r="A5" s="205" t="s">
        <v>10</v>
      </c>
      <c r="B5" s="205"/>
      <c r="C5" s="205"/>
      <c r="D5" s="205"/>
      <c r="E5" s="205"/>
      <c r="F5" s="205"/>
      <c r="G5" s="205"/>
      <c r="H5" s="205"/>
    </row>
    <row r="6" spans="1:8" ht="56.25" customHeight="1">
      <c r="A6" s="205" t="s">
        <v>6</v>
      </c>
      <c r="B6" s="205"/>
      <c r="C6" s="205"/>
      <c r="D6" s="205"/>
      <c r="E6" s="205"/>
      <c r="F6" s="205"/>
      <c r="G6" s="205"/>
      <c r="H6" s="205"/>
    </row>
  </sheetData>
  <sheetProtection sheet="1" selectLockedCells="1"/>
  <mergeCells count="4">
    <mergeCell ref="A5:H5"/>
    <mergeCell ref="A4:H4"/>
    <mergeCell ref="A6:H6"/>
    <mergeCell ref="A2:H2"/>
  </mergeCells>
  <phoneticPr fontId="1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売上高計算表</vt:lpstr>
      <vt:lpstr>作成手順</vt:lpstr>
      <vt:lpstr>作成手順!Print_Area</vt:lpstr>
      <vt:lpstr>申請書!Print_Area</vt:lpstr>
      <vt:lpstr>売上高計算表!Print_Area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ナガシマ　タカフミ</dc:creator>
  <cp:lastModifiedBy>シミズ　ツトム</cp:lastModifiedBy>
  <cp:lastPrinted>2026-01-29T06:09:36Z</cp:lastPrinted>
  <dcterms:created xsi:type="dcterms:W3CDTF">2020-05-13T06:43:40Z</dcterms:created>
  <dcterms:modified xsi:type="dcterms:W3CDTF">2026-01-29T07:37:19Z</dcterms:modified>
</cp:coreProperties>
</file>