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231149\Desktop\"/>
    </mc:Choice>
  </mc:AlternateContent>
  <bookViews>
    <workbookView xWindow="0" yWindow="0" windowWidth="19200" windowHeight="6970" tabRatio="784" activeTab="3"/>
  </bookViews>
  <sheets>
    <sheet name="はじめに" sheetId="10" r:id="rId1"/>
    <sheet name="血圧の記録表" sheetId="9" r:id="rId2"/>
    <sheet name="適正体重とBMI" sheetId="6" r:id="rId3"/>
    <sheet name="体重の記録表" sheetId="13" r:id="rId4"/>
  </sheets>
  <definedNames>
    <definedName name="_xlnm.Print_Area" localSheetId="0">はじめに!$A$1:$I$29</definedName>
    <definedName name="_xlnm.Print_Area" localSheetId="1">血圧の記録表!$A$1:$AH$64</definedName>
    <definedName name="_xlnm.Print_Area" localSheetId="2">適正体重とBMI!$A$1:$Q$35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8" i="9" l="1"/>
  <c r="L56" i="9"/>
  <c r="N54" i="9"/>
  <c r="L54" i="9"/>
  <c r="D25" i="6" l="1"/>
  <c r="C3" i="13" l="1"/>
  <c r="D3" i="13" s="1"/>
  <c r="C3" i="9"/>
  <c r="E3" i="13" l="1"/>
  <c r="D4" i="13"/>
  <c r="C4" i="13"/>
  <c r="D27" i="6"/>
  <c r="E4" i="13" l="1"/>
  <c r="F3" i="13"/>
  <c r="D28" i="6"/>
  <c r="G3" i="13" l="1"/>
  <c r="F4" i="13"/>
  <c r="D26" i="6"/>
  <c r="H3" i="13" l="1"/>
  <c r="G4" i="13"/>
  <c r="D3" i="9"/>
  <c r="C4" i="9"/>
  <c r="H4" i="13" l="1"/>
  <c r="I3" i="13"/>
  <c r="E3" i="9"/>
  <c r="D4" i="9"/>
  <c r="I4" i="13" l="1"/>
  <c r="J3" i="13"/>
  <c r="F3" i="9"/>
  <c r="E4" i="9"/>
  <c r="K3" i="13" l="1"/>
  <c r="J4" i="13"/>
  <c r="G3" i="9"/>
  <c r="F4" i="9"/>
  <c r="L3" i="13" l="1"/>
  <c r="K4" i="13"/>
  <c r="H3" i="9"/>
  <c r="G4" i="9"/>
  <c r="M3" i="13" l="1"/>
  <c r="L4" i="13"/>
  <c r="I3" i="9"/>
  <c r="H4" i="9"/>
  <c r="N3" i="13" l="1"/>
  <c r="M4" i="13"/>
  <c r="J3" i="9"/>
  <c r="I4" i="9"/>
  <c r="O3" i="13" l="1"/>
  <c r="N4" i="13"/>
  <c r="K3" i="9"/>
  <c r="J4" i="9"/>
  <c r="P3" i="13" l="1"/>
  <c r="O4" i="13"/>
  <c r="L3" i="9"/>
  <c r="K4" i="9"/>
  <c r="P4" i="13" l="1"/>
  <c r="Q3" i="13"/>
  <c r="M3" i="9"/>
  <c r="L4" i="9"/>
  <c r="Q4" i="13" l="1"/>
  <c r="R3" i="13"/>
  <c r="N3" i="9"/>
  <c r="M4" i="9"/>
  <c r="S3" i="13" l="1"/>
  <c r="R4" i="13"/>
  <c r="O3" i="9"/>
  <c r="N4" i="9"/>
  <c r="T3" i="13" l="1"/>
  <c r="S4" i="13"/>
  <c r="P3" i="9"/>
  <c r="O4" i="9"/>
  <c r="U3" i="13" l="1"/>
  <c r="T4" i="13"/>
  <c r="Q3" i="9"/>
  <c r="P4" i="9"/>
  <c r="V3" i="13" l="1"/>
  <c r="U4" i="13"/>
  <c r="R3" i="9"/>
  <c r="Q4" i="9"/>
  <c r="W3" i="13" l="1"/>
  <c r="V4" i="13"/>
  <c r="S3" i="9"/>
  <c r="R4" i="9"/>
  <c r="X3" i="13" l="1"/>
  <c r="W4" i="13"/>
  <c r="T3" i="9"/>
  <c r="S4" i="9"/>
  <c r="X4" i="13" l="1"/>
  <c r="Y3" i="13"/>
  <c r="U3" i="9"/>
  <c r="T4" i="9"/>
  <c r="Y4" i="13" l="1"/>
  <c r="Z3" i="13"/>
  <c r="V3" i="9"/>
  <c r="U4" i="9"/>
  <c r="AA3" i="13" l="1"/>
  <c r="Z4" i="13"/>
  <c r="W3" i="9"/>
  <c r="V4" i="9"/>
  <c r="AB3" i="13" l="1"/>
  <c r="AA4" i="13"/>
  <c r="X3" i="9"/>
  <c r="W4" i="9"/>
  <c r="AC3" i="13" l="1"/>
  <c r="AB4" i="13"/>
  <c r="Y3" i="9"/>
  <c r="X4" i="9"/>
  <c r="AC4" i="13" l="1"/>
  <c r="AD3" i="13"/>
  <c r="Z3" i="9"/>
  <c r="Y4" i="9"/>
  <c r="AE3" i="13" l="1"/>
  <c r="AD4" i="13"/>
  <c r="AA3" i="9"/>
  <c r="Z4" i="9"/>
  <c r="AF3" i="13" l="1"/>
  <c r="AE4" i="13"/>
  <c r="AB3" i="9"/>
  <c r="AA4" i="9"/>
  <c r="AF4" i="13" l="1"/>
  <c r="AG3" i="13"/>
  <c r="AG4" i="13" s="1"/>
  <c r="AC3" i="9"/>
  <c r="AB4" i="9"/>
  <c r="AD3" i="9" l="1"/>
  <c r="AC4" i="9"/>
  <c r="AE3" i="9" l="1"/>
  <c r="AD4" i="9"/>
  <c r="AF3" i="9" l="1"/>
  <c r="AE4" i="9"/>
  <c r="AG3" i="9" l="1"/>
  <c r="AG4" i="9" s="1"/>
  <c r="AF4" i="9"/>
  <c r="D6" i="13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V6" i="13" s="1"/>
  <c r="W6" i="13" s="1"/>
  <c r="X6" i="13" s="1"/>
  <c r="Y6" i="13" s="1"/>
  <c r="Z6" i="13" s="1"/>
  <c r="AA6" i="13" s="1"/>
  <c r="AB6" i="13" s="1"/>
  <c r="AC6" i="13" s="1"/>
  <c r="AD6" i="13" s="1"/>
  <c r="AE6" i="13" s="1"/>
  <c r="AF6" i="13" s="1"/>
  <c r="AG6" i="13" s="1"/>
</calcChain>
</file>

<file path=xl/sharedStrings.xml><?xml version="1.0" encoding="utf-8"?>
<sst xmlns="http://schemas.openxmlformats.org/spreadsheetml/2006/main" count="135" uniqueCount="123">
  <si>
    <t>年</t>
    <rPh sb="0" eb="1">
      <t>ネン</t>
    </rPh>
    <phoneticPr fontId="1"/>
  </si>
  <si>
    <t>月</t>
    <rPh sb="0" eb="1">
      <t>ガツ</t>
    </rPh>
    <phoneticPr fontId="1"/>
  </si>
  <si>
    <t>日付</t>
    <rPh sb="0" eb="2">
      <t>ヒヅケ</t>
    </rPh>
    <phoneticPr fontId="1"/>
  </si>
  <si>
    <t>体重</t>
    <rPh sb="0" eb="2">
      <t>タイジュウ</t>
    </rPh>
    <phoneticPr fontId="1"/>
  </si>
  <si>
    <t>kg</t>
    <phoneticPr fontId="1"/>
  </si>
  <si>
    <t>血圧の記録</t>
    <rPh sb="0" eb="2">
      <t>ケツアツ</t>
    </rPh>
    <rPh sb="3" eb="5">
      <t>キロク</t>
    </rPh>
    <phoneticPr fontId="1"/>
  </si>
  <si>
    <t>メモ</t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</si>
  <si>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</si>
  <si>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</si>
  <si>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メモ</t>
    <phoneticPr fontId="1"/>
  </si>
  <si>
    <r>
      <rPr>
        <sz val="11"/>
        <color theme="4" tint="0.79998168889431442"/>
        <rFont val="BIZ UDPゴシック"/>
        <family val="3"/>
        <charset val="128"/>
      </rPr>
      <t xml:space="preserve">朝 </t>
    </r>
    <r>
      <rPr>
        <sz val="11"/>
        <color theme="1"/>
        <rFont val="BIZ UDPゴシック"/>
        <family val="3"/>
        <charset val="128"/>
      </rPr>
      <t>最高血圧</t>
    </r>
    <rPh sb="0" eb="1">
      <t>アサ</t>
    </rPh>
    <rPh sb="2" eb="6">
      <t>サイコウケツアツ</t>
    </rPh>
    <phoneticPr fontId="1"/>
  </si>
  <si>
    <r>
      <rPr>
        <sz val="11"/>
        <color theme="4" tint="0.79998168889431442"/>
        <rFont val="BIZ UDPゴシック"/>
        <family val="3"/>
        <charset val="128"/>
      </rPr>
      <t xml:space="preserve">朝 </t>
    </r>
    <r>
      <rPr>
        <sz val="11"/>
        <color theme="1"/>
        <rFont val="BIZ UDPゴシック"/>
        <family val="3"/>
        <charset val="128"/>
      </rPr>
      <t>最低血圧</t>
    </r>
    <rPh sb="0" eb="1">
      <t>アサ</t>
    </rPh>
    <rPh sb="2" eb="4">
      <t>サイテイ</t>
    </rPh>
    <rPh sb="4" eb="6">
      <t>ケツアツ</t>
    </rPh>
    <phoneticPr fontId="1"/>
  </si>
  <si>
    <r>
      <rPr>
        <sz val="11"/>
        <color theme="4" tint="0.79998168889431442"/>
        <rFont val="BIZ UDPゴシック"/>
        <family val="3"/>
        <charset val="128"/>
      </rPr>
      <t xml:space="preserve">夜 </t>
    </r>
    <r>
      <rPr>
        <sz val="11"/>
        <color theme="1"/>
        <rFont val="BIZ UDPゴシック"/>
        <family val="3"/>
        <charset val="128"/>
      </rPr>
      <t>最高血圧</t>
    </r>
    <rPh sb="0" eb="1">
      <t>ヨル</t>
    </rPh>
    <rPh sb="2" eb="6">
      <t>サイコウケツアツ</t>
    </rPh>
    <phoneticPr fontId="1"/>
  </si>
  <si>
    <r>
      <rPr>
        <sz val="11"/>
        <color theme="4" tint="0.79998168889431442"/>
        <rFont val="BIZ UDPゴシック"/>
        <family val="3"/>
        <charset val="128"/>
      </rPr>
      <t>夜</t>
    </r>
    <r>
      <rPr>
        <sz val="11"/>
        <color theme="1"/>
        <rFont val="BIZ UDPゴシック"/>
        <family val="3"/>
        <charset val="128"/>
      </rPr>
      <t xml:space="preserve"> 最低血圧</t>
    </r>
    <rPh sb="0" eb="1">
      <t>ヨル</t>
    </rPh>
    <rPh sb="2" eb="6">
      <t>サイテイケツアツ</t>
    </rPh>
    <phoneticPr fontId="1"/>
  </si>
  <si>
    <t>cm</t>
    <phoneticPr fontId="1"/>
  </si>
  <si>
    <t>BMI</t>
    <phoneticPr fontId="1"/>
  </si>
  <si>
    <t>適正体重を保ちましょう</t>
    <rPh sb="0" eb="2">
      <t>テキセイ</t>
    </rPh>
    <rPh sb="2" eb="4">
      <t>タイジュウ</t>
    </rPh>
    <rPh sb="5" eb="6">
      <t>タモ</t>
    </rPh>
    <phoneticPr fontId="1"/>
  </si>
  <si>
    <t>BMI＝体重(kg)÷身長(m)÷身長(m)</t>
    <rPh sb="4" eb="6">
      <t>タイジュウ</t>
    </rPh>
    <rPh sb="11" eb="13">
      <t>シンチョウ</t>
    </rPh>
    <rPh sb="17" eb="19">
      <t>シンチョウ</t>
    </rPh>
    <phoneticPr fontId="1"/>
  </si>
  <si>
    <t>適正体重</t>
    <rPh sb="0" eb="4">
      <t>テキセイタイジュウ</t>
    </rPh>
    <phoneticPr fontId="1"/>
  </si>
  <si>
    <t>kg</t>
    <phoneticPr fontId="1"/>
  </si>
  <si>
    <t>適正体重との差</t>
    <rPh sb="0" eb="4">
      <t>テキセイタイジュウ</t>
    </rPh>
    <rPh sb="6" eb="7">
      <t>サ</t>
    </rPh>
    <phoneticPr fontId="1"/>
  </si>
  <si>
    <t>私の年齢は</t>
    <rPh sb="0" eb="1">
      <t>ワタシ</t>
    </rPh>
    <rPh sb="2" eb="4">
      <t>ネンレイ</t>
    </rPh>
    <phoneticPr fontId="1"/>
  </si>
  <si>
    <t>歳</t>
    <rPh sb="0" eb="1">
      <t>サイ</t>
    </rPh>
    <phoneticPr fontId="1"/>
  </si>
  <si>
    <t>低体重（やせ）</t>
    <rPh sb="0" eb="3">
      <t>テイタイジュウ</t>
    </rPh>
    <phoneticPr fontId="1"/>
  </si>
  <si>
    <t>肥満</t>
    <rPh sb="0" eb="2">
      <t>ヒマン</t>
    </rPh>
    <phoneticPr fontId="1"/>
  </si>
  <si>
    <t>判定</t>
    <rPh sb="0" eb="2">
      <t>ハンテイ</t>
    </rPh>
    <phoneticPr fontId="1"/>
  </si>
  <si>
    <t>１８～４９歳</t>
    <rPh sb="5" eb="6">
      <t>サイ</t>
    </rPh>
    <phoneticPr fontId="1"/>
  </si>
  <si>
    <t>５０～６４歳</t>
    <rPh sb="5" eb="6">
      <t>サイ</t>
    </rPh>
    <phoneticPr fontId="1"/>
  </si>
  <si>
    <t>６５歳以上</t>
    <rPh sb="2" eb="3">
      <t>サイ</t>
    </rPh>
    <rPh sb="3" eb="5">
      <t>イジョウ</t>
    </rPh>
    <phoneticPr fontId="1"/>
  </si>
  <si>
    <t>18.5未満</t>
    <rPh sb="4" eb="6">
      <t>ミマン</t>
    </rPh>
    <phoneticPr fontId="1"/>
  </si>
  <si>
    <t>18.5～24.9</t>
    <phoneticPr fontId="1"/>
  </si>
  <si>
    <t>25.0以上</t>
    <rPh sb="4" eb="6">
      <t>イジョウ</t>
    </rPh>
    <phoneticPr fontId="1"/>
  </si>
  <si>
    <t>日本肥満学会の判定基準</t>
    <rPh sb="0" eb="2">
      <t>ニホン</t>
    </rPh>
    <rPh sb="2" eb="6">
      <t>ヒマンガッカイ</t>
    </rPh>
    <rPh sb="7" eb="11">
      <t>ハンテイキジュン</t>
    </rPh>
    <phoneticPr fontId="1"/>
  </si>
  <si>
    <t>BMI値</t>
    <rPh sb="3" eb="4">
      <t>チ</t>
    </rPh>
    <phoneticPr fontId="1"/>
  </si>
  <si>
    <t>低体重（やせ型）</t>
    <rPh sb="0" eb="3">
      <t>テイタイジュウ</t>
    </rPh>
    <rPh sb="6" eb="7">
      <t>ガタ</t>
    </rPh>
    <phoneticPr fontId="1"/>
  </si>
  <si>
    <t>肥満（１度）</t>
    <rPh sb="0" eb="2">
      <t>ヒマン</t>
    </rPh>
    <rPh sb="4" eb="5">
      <t>ド</t>
    </rPh>
    <phoneticPr fontId="1"/>
  </si>
  <si>
    <t>肥満（２度）</t>
    <rPh sb="0" eb="2">
      <t>ヒマン</t>
    </rPh>
    <rPh sb="4" eb="5">
      <t>ド</t>
    </rPh>
    <phoneticPr fontId="1"/>
  </si>
  <si>
    <t>肥満（３度）</t>
    <rPh sb="0" eb="2">
      <t>ヒマン</t>
    </rPh>
    <rPh sb="4" eb="5">
      <t>ド</t>
    </rPh>
    <phoneticPr fontId="1"/>
  </si>
  <si>
    <t>肥満（４度）</t>
    <rPh sb="0" eb="2">
      <t>ヒマン</t>
    </rPh>
    <rPh sb="4" eb="5">
      <t>ド</t>
    </rPh>
    <phoneticPr fontId="1"/>
  </si>
  <si>
    <t>25.0～29.9</t>
    <phoneticPr fontId="1"/>
  </si>
  <si>
    <t>30.0～34.9</t>
    <phoneticPr fontId="1"/>
  </si>
  <si>
    <t>35～39.9未満</t>
    <rPh sb="7" eb="9">
      <t>ミマン</t>
    </rPh>
    <phoneticPr fontId="1"/>
  </si>
  <si>
    <t>40.0以上</t>
    <rPh sb="4" eb="6">
      <t>イジョウ</t>
    </rPh>
    <phoneticPr fontId="1"/>
  </si>
  <si>
    <t>体重の記録</t>
    <rPh sb="0" eb="2">
      <t>タイジュウ</t>
    </rPh>
    <rPh sb="3" eb="5">
      <t>キロク</t>
    </rPh>
    <phoneticPr fontId="1"/>
  </si>
  <si>
    <t>目標体重</t>
    <rPh sb="0" eb="4">
      <t>モクヒョウタイジュウ</t>
    </rPh>
    <phoneticPr fontId="1"/>
  </si>
  <si>
    <t>あなたの結果</t>
    <rPh sb="4" eb="6">
      <t>ケッカ</t>
    </rPh>
    <phoneticPr fontId="1"/>
  </si>
  <si>
    <t>※青色の箇所にご自身の情報を入力しましょう</t>
    <rPh sb="1" eb="2">
      <t>アオ</t>
    </rPh>
    <rPh sb="2" eb="3">
      <t>イロ</t>
    </rPh>
    <rPh sb="4" eb="6">
      <t>カショ</t>
    </rPh>
    <rPh sb="8" eb="10">
      <t>ジシン</t>
    </rPh>
    <rPh sb="11" eb="13">
      <t>ジョウホウ</t>
    </rPh>
    <rPh sb="14" eb="16">
      <t>ニュウリョク</t>
    </rPh>
    <phoneticPr fontId="1"/>
  </si>
  <si>
    <t>BMI(Body Mass Index)について</t>
    <phoneticPr fontId="1"/>
  </si>
  <si>
    <t>太りすぎは、生活習慣病の発症やひざ痛、睡眠障害などにつながります。
一方、やせすぎも筋肉量の減少や、骨粗しょう症、ホルモンバランスの不調などを
引き起こすため、適正体重（BMI：２２）を維持することが大切です。</t>
    <rPh sb="0" eb="1">
      <t>フト</t>
    </rPh>
    <rPh sb="6" eb="10">
      <t>セイカツシュウカン</t>
    </rPh>
    <rPh sb="10" eb="11">
      <t>ビョウ</t>
    </rPh>
    <rPh sb="12" eb="14">
      <t>ハッショウ</t>
    </rPh>
    <rPh sb="17" eb="18">
      <t>ツウ</t>
    </rPh>
    <rPh sb="19" eb="23">
      <t>スイミンショウガイ</t>
    </rPh>
    <phoneticPr fontId="1"/>
  </si>
  <si>
    <t>＜BMIの計算式＞</t>
    <rPh sb="5" eb="7">
      <t>ケイサン</t>
    </rPh>
    <rPh sb="7" eb="8">
      <t>シキ</t>
    </rPh>
    <phoneticPr fontId="1"/>
  </si>
  <si>
    <t>適正体重＝身長(m)×身長(m)×22</t>
    <rPh sb="0" eb="4">
      <t>テキセイタイジュウ</t>
    </rPh>
    <rPh sb="5" eb="7">
      <t>シンチョウ</t>
    </rPh>
    <rPh sb="11" eb="13">
      <t>シンチョウ</t>
    </rPh>
    <phoneticPr fontId="1"/>
  </si>
  <si>
    <t>20.0～24.9</t>
    <phoneticPr fontId="1"/>
  </si>
  <si>
    <t>21.5～24.9</t>
    <phoneticPr fontId="1"/>
  </si>
  <si>
    <t>20.0未満</t>
    <rPh sb="4" eb="6">
      <t>ミマン</t>
    </rPh>
    <phoneticPr fontId="1"/>
  </si>
  <si>
    <t>2１.４以下</t>
    <rPh sb="4" eb="6">
      <t>イカ</t>
    </rPh>
    <phoneticPr fontId="1"/>
  </si>
  <si>
    <t>目標とするBMIの範囲（18歳以上）</t>
    <rPh sb="0" eb="2">
      <t>モクヒョウ</t>
    </rPh>
    <rPh sb="9" eb="11">
      <t>ハンイ</t>
    </rPh>
    <rPh sb="14" eb="15">
      <t>サイ</t>
    </rPh>
    <rPh sb="15" eb="17">
      <t>イジョウ</t>
    </rPh>
    <phoneticPr fontId="1"/>
  </si>
  <si>
    <t>年齢</t>
    <rPh sb="0" eb="2">
      <t>ネンレイ</t>
    </rPh>
    <phoneticPr fontId="1"/>
  </si>
  <si>
    <t>※この表は男女共通です。あくまでも参考として使用してください。</t>
    <rPh sb="3" eb="4">
      <t>ヒョウ</t>
    </rPh>
    <rPh sb="5" eb="9">
      <t>ダンジョキョウツウ</t>
    </rPh>
    <rPh sb="17" eb="19">
      <t>サンコウ</t>
    </rPh>
    <rPh sb="22" eb="24">
      <t>シヨウ</t>
    </rPh>
    <phoneticPr fontId="1"/>
  </si>
  <si>
    <t>※この表は男女共通です。</t>
    <rPh sb="3" eb="4">
      <t>ヒョウ</t>
    </rPh>
    <rPh sb="5" eb="9">
      <t>ダンジョキョウツウ</t>
    </rPh>
    <phoneticPr fontId="1"/>
  </si>
  <si>
    <r>
      <rPr>
        <sz val="11"/>
        <color theme="0"/>
        <rFont val="BIZ UDPゴシック"/>
        <family val="3"/>
        <charset val="128"/>
      </rPr>
      <t>※</t>
    </r>
    <r>
      <rPr>
        <sz val="11"/>
        <color theme="1"/>
        <rFont val="BIZ UDPゴシック"/>
        <family val="3"/>
        <charset val="128"/>
      </rPr>
      <t>個人の年齢や筋肉量などは考慮されいません。</t>
    </r>
    <phoneticPr fontId="1"/>
  </si>
  <si>
    <r>
      <rPr>
        <sz val="11"/>
        <color theme="9" tint="0.79998168889431442"/>
        <rFont val="BIZ UDPゴシック"/>
        <family val="3"/>
        <charset val="128"/>
      </rPr>
      <t>私の</t>
    </r>
    <r>
      <rPr>
        <sz val="11"/>
        <color theme="1"/>
        <rFont val="BIZ UDPゴシック"/>
        <family val="3"/>
        <charset val="128"/>
      </rPr>
      <t>体重は</t>
    </r>
    <rPh sb="0" eb="1">
      <t>ワタシ</t>
    </rPh>
    <rPh sb="2" eb="4">
      <t>タイジュウ</t>
    </rPh>
    <phoneticPr fontId="1"/>
  </si>
  <si>
    <r>
      <rPr>
        <sz val="11"/>
        <color theme="9" tint="0.79998168889431442"/>
        <rFont val="BIZ UDPゴシック"/>
        <family val="3"/>
        <charset val="128"/>
      </rPr>
      <t>私の</t>
    </r>
    <r>
      <rPr>
        <sz val="11"/>
        <color theme="1"/>
        <rFont val="BIZ UDPゴシック"/>
        <family val="3"/>
        <charset val="128"/>
      </rPr>
      <t>身長は</t>
    </r>
    <rPh sb="0" eb="1">
      <t>ワタシ</t>
    </rPh>
    <rPh sb="2" eb="4">
      <t>シンチョウ</t>
    </rPh>
    <phoneticPr fontId="1"/>
  </si>
  <si>
    <r>
      <rPr>
        <sz val="11"/>
        <color theme="0"/>
        <rFont val="BIZ UDPゴシック"/>
        <family val="3"/>
        <charset val="128"/>
      </rPr>
      <t>※</t>
    </r>
    <r>
      <rPr>
        <sz val="11"/>
        <color theme="1"/>
        <rFont val="BIZ UDPゴシック"/>
        <family val="3"/>
        <charset val="128"/>
      </rPr>
      <t>年齢によって、BMIの目標値は異なります。年齢に合ったBMIの基準値を参考に、</t>
    </r>
    <phoneticPr fontId="1"/>
  </si>
  <si>
    <r>
      <rPr>
        <sz val="11"/>
        <color theme="0"/>
        <rFont val="BIZ UDPゴシック"/>
        <family val="3"/>
        <charset val="128"/>
      </rPr>
      <t>※</t>
    </r>
    <r>
      <rPr>
        <sz val="11"/>
        <color theme="1"/>
        <rFont val="BIZ UDPゴシック"/>
        <family val="3"/>
        <charset val="128"/>
      </rPr>
      <t>適切な体重管理を目指しましょう。</t>
    </r>
    <phoneticPr fontId="1"/>
  </si>
  <si>
    <t>現在のBMIをチェックしてみましょう</t>
    <rPh sb="0" eb="2">
      <t>ゲンザイ</t>
    </rPh>
    <phoneticPr fontId="1"/>
  </si>
  <si>
    <t>適正体重（目標）</t>
    <rPh sb="0" eb="4">
      <t>テキセイタイジュウ</t>
    </rPh>
    <rPh sb="5" eb="7">
      <t>モクヒョウ</t>
    </rPh>
    <phoneticPr fontId="1"/>
  </si>
  <si>
    <t>血圧の記録表はこちら</t>
    <rPh sb="0" eb="2">
      <t>ケツアツ</t>
    </rPh>
    <rPh sb="3" eb="5">
      <t>キロク</t>
    </rPh>
    <rPh sb="5" eb="6">
      <t>ヒョウ</t>
    </rPh>
    <phoneticPr fontId="1"/>
  </si>
  <si>
    <t>適正体重とBMIについて</t>
    <rPh sb="0" eb="4">
      <t>テキセイタイジュウ</t>
    </rPh>
    <phoneticPr fontId="1"/>
  </si>
  <si>
    <t>身長と体重からBMIと適正体重を知ることできます。</t>
    <rPh sb="0" eb="2">
      <t>シンチョウ</t>
    </rPh>
    <rPh sb="3" eb="5">
      <t>タイジュウ</t>
    </rPh>
    <rPh sb="11" eb="15">
      <t>テキセイタイジュウ</t>
    </rPh>
    <rPh sb="16" eb="17">
      <t>シ</t>
    </rPh>
    <phoneticPr fontId="1"/>
  </si>
  <si>
    <t>適正体重とBMIはこちら</t>
    <rPh sb="0" eb="4">
      <t>テキセイタイジュウ</t>
    </rPh>
    <phoneticPr fontId="1"/>
  </si>
  <si>
    <t>体重の記録表はこちら</t>
    <rPh sb="0" eb="2">
      <t>タイジュウ</t>
    </rPh>
    <rPh sb="3" eb="5">
      <t>キロク</t>
    </rPh>
    <rPh sb="5" eb="6">
      <t>ヒョウ</t>
    </rPh>
    <phoneticPr fontId="1"/>
  </si>
  <si>
    <t>内服薬</t>
    <rPh sb="0" eb="2">
      <t>ナイフク</t>
    </rPh>
    <rPh sb="2" eb="3">
      <t>ヤク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</si>
  <si>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</si>
  <si>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</si>
  <si>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</si>
  <si>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血圧は測定する環境や状態、時間帯によって変化します。</t>
    <rPh sb="0" eb="2">
      <t>ケツアツ</t>
    </rPh>
    <rPh sb="3" eb="5">
      <t>ソクテイ</t>
    </rPh>
    <rPh sb="7" eb="9">
      <t>カンキョウ</t>
    </rPh>
    <rPh sb="10" eb="12">
      <t>ジョウタイ</t>
    </rPh>
    <rPh sb="13" eb="15">
      <t>ジカン</t>
    </rPh>
    <rPh sb="15" eb="16">
      <t>タイ</t>
    </rPh>
    <rPh sb="20" eb="22">
      <t>ヘンカ</t>
    </rPh>
    <phoneticPr fontId="1"/>
  </si>
  <si>
    <t>作成：枚方市　健康づくり課</t>
    <rPh sb="0" eb="2">
      <t>サクセイ</t>
    </rPh>
    <rPh sb="3" eb="6">
      <t>ヒラカタシ</t>
    </rPh>
    <rPh sb="7" eb="9">
      <t>ケンコウ</t>
    </rPh>
    <rPh sb="12" eb="13">
      <t>カ</t>
    </rPh>
    <phoneticPr fontId="1"/>
  </si>
  <si>
    <t>現在のBMIや適正体重を測定しましょう。</t>
    <rPh sb="0" eb="2">
      <t>ゲンザイ</t>
    </rPh>
    <rPh sb="7" eb="11">
      <t>テキセイタイジュウ</t>
    </rPh>
    <rPh sb="12" eb="14">
      <t>ソクテイ</t>
    </rPh>
    <phoneticPr fontId="1"/>
  </si>
  <si>
    <t>身長と体重から肥満や低体重（やせ）などを判定する指標として国際的に用いられている指数です。計算方法は世界共通ですが、肥満の判定基準は国によって異なります。
日本では、日本肥満学会の基準でBMI25.0以上を肥満を定義しています。
BMI上の「肥満」は、状態をさす言葉であり、治療が必要な「肥満症」とは異なります。
　　　　　　　　　　　　　　　　　　　　　　　　　　　　　　　　　　　　　　　　　　　　出典：厚生労働省</t>
    <rPh sb="0" eb="2">
      <t>シンチョウ</t>
    </rPh>
    <rPh sb="3" eb="5">
      <t>タイジュウ</t>
    </rPh>
    <rPh sb="7" eb="9">
      <t>ヒマン</t>
    </rPh>
    <rPh sb="10" eb="13">
      <t>テイタイジュウ</t>
    </rPh>
    <rPh sb="20" eb="22">
      <t>ハンテイ</t>
    </rPh>
    <rPh sb="24" eb="26">
      <t>シヒョウ</t>
    </rPh>
    <rPh sb="29" eb="31">
      <t>コクサイ</t>
    </rPh>
    <rPh sb="31" eb="32">
      <t>テキ</t>
    </rPh>
    <rPh sb="33" eb="34">
      <t>モチ</t>
    </rPh>
    <rPh sb="40" eb="42">
      <t>シスウ</t>
    </rPh>
    <rPh sb="45" eb="47">
      <t>ケイサン</t>
    </rPh>
    <rPh sb="47" eb="49">
      <t>ホウホウ</t>
    </rPh>
    <rPh sb="50" eb="52">
      <t>セカイ</t>
    </rPh>
    <rPh sb="52" eb="54">
      <t>キョウツウ</t>
    </rPh>
    <rPh sb="58" eb="60">
      <t>ヒマン</t>
    </rPh>
    <rPh sb="61" eb="63">
      <t>ハンテイ</t>
    </rPh>
    <rPh sb="63" eb="65">
      <t>キジュン</t>
    </rPh>
    <rPh sb="66" eb="67">
      <t>クニ</t>
    </rPh>
    <rPh sb="71" eb="72">
      <t>コト</t>
    </rPh>
    <rPh sb="78" eb="80">
      <t>ニホン</t>
    </rPh>
    <rPh sb="83" eb="85">
      <t>ニホン</t>
    </rPh>
    <rPh sb="85" eb="87">
      <t>ヒマン</t>
    </rPh>
    <rPh sb="87" eb="89">
      <t>ガッカイ</t>
    </rPh>
    <rPh sb="90" eb="92">
      <t>キジュン</t>
    </rPh>
    <rPh sb="100" eb="102">
      <t>イジョウ</t>
    </rPh>
    <rPh sb="103" eb="105">
      <t>ヒマン</t>
    </rPh>
    <rPh sb="106" eb="108">
      <t>テイギ</t>
    </rPh>
    <rPh sb="118" eb="119">
      <t>ジョウ</t>
    </rPh>
    <rPh sb="121" eb="123">
      <t>ヒマン</t>
    </rPh>
    <rPh sb="126" eb="128">
      <t>ジョウタイ</t>
    </rPh>
    <rPh sb="131" eb="133">
      <t>コトバ</t>
    </rPh>
    <rPh sb="137" eb="139">
      <t>チリョウ</t>
    </rPh>
    <rPh sb="140" eb="142">
      <t>ヒツヨウ</t>
    </rPh>
    <rPh sb="144" eb="147">
      <t>ヒマンショウ</t>
    </rPh>
    <rPh sb="150" eb="151">
      <t>コト</t>
    </rPh>
    <rPh sb="201" eb="203">
      <t>シュッテン</t>
    </rPh>
    <rPh sb="204" eb="209">
      <t>コウセイロウドウショウ</t>
    </rPh>
    <phoneticPr fontId="1"/>
  </si>
  <si>
    <t>朝・夜（１日２回）測定しましょう</t>
    <rPh sb="0" eb="1">
      <t>アサ</t>
    </rPh>
    <rPh sb="2" eb="3">
      <t>ヨル</t>
    </rPh>
    <rPh sb="5" eb="6">
      <t>ニチ</t>
    </rPh>
    <rPh sb="7" eb="8">
      <t>カイ</t>
    </rPh>
    <rPh sb="9" eb="11">
      <t>ソクテイ</t>
    </rPh>
    <phoneticPr fontId="1"/>
  </si>
  <si>
    <t>[朝]起床後１時間以内/排尿後/朝食の前/朝の服薬前</t>
    <rPh sb="1" eb="2">
      <t>アサ</t>
    </rPh>
    <rPh sb="3" eb="6">
      <t>キショウゴ</t>
    </rPh>
    <rPh sb="7" eb="9">
      <t>ジカン</t>
    </rPh>
    <rPh sb="9" eb="11">
      <t>イナイ</t>
    </rPh>
    <rPh sb="12" eb="15">
      <t>ハイニョウゴ</t>
    </rPh>
    <rPh sb="16" eb="18">
      <t>チョウショク</t>
    </rPh>
    <rPh sb="19" eb="20">
      <t>マエ</t>
    </rPh>
    <rPh sb="21" eb="22">
      <t>アサ</t>
    </rPh>
    <rPh sb="23" eb="25">
      <t>フクヤク</t>
    </rPh>
    <rPh sb="25" eb="26">
      <t>マエ</t>
    </rPh>
    <phoneticPr fontId="1"/>
  </si>
  <si>
    <t>[夜]寝る前/入浴や飲酒の直後は避ける</t>
    <rPh sb="1" eb="2">
      <t>ヨル</t>
    </rPh>
    <rPh sb="3" eb="4">
      <t>ネ</t>
    </rPh>
    <rPh sb="5" eb="6">
      <t>マエ</t>
    </rPh>
    <rPh sb="7" eb="9">
      <t>ニュウヨク</t>
    </rPh>
    <rPh sb="10" eb="12">
      <t>インシュ</t>
    </rPh>
    <rPh sb="13" eb="15">
      <t>チョクゴ</t>
    </rPh>
    <rPh sb="16" eb="17">
      <t>サ</t>
    </rPh>
    <phoneticPr fontId="1"/>
  </si>
  <si>
    <t>■家庭血圧の測り方</t>
    <rPh sb="1" eb="5">
      <t>カテイケツアツ</t>
    </rPh>
    <rPh sb="6" eb="7">
      <t>ハカ</t>
    </rPh>
    <rPh sb="8" eb="9">
      <t>カタ</t>
    </rPh>
    <phoneticPr fontId="1"/>
  </si>
  <si>
    <t>注意点</t>
    <rPh sb="0" eb="3">
      <t>チュウイテン</t>
    </rPh>
    <phoneticPr fontId="1"/>
  </si>
  <si>
    <t>・座った直後に測定すると、血圧が安定していないことがあるので、座って１～２分経ってから測定しましょう。</t>
    <rPh sb="1" eb="2">
      <t>スワ</t>
    </rPh>
    <rPh sb="4" eb="6">
      <t>チョクゴ</t>
    </rPh>
    <rPh sb="7" eb="9">
      <t>ソクテイ</t>
    </rPh>
    <rPh sb="13" eb="15">
      <t>ケツアツ</t>
    </rPh>
    <rPh sb="16" eb="18">
      <t>アンテイ</t>
    </rPh>
    <rPh sb="31" eb="32">
      <t>スワ</t>
    </rPh>
    <rPh sb="37" eb="38">
      <t>フン</t>
    </rPh>
    <rPh sb="38" eb="39">
      <t>タ</t>
    </rPh>
    <rPh sb="43" eb="45">
      <t>ソクテイ</t>
    </rPh>
    <phoneticPr fontId="1"/>
  </si>
  <si>
    <t>・血圧計は、心臓と同じ高さの位置で測定しましょう。</t>
    <rPh sb="1" eb="4">
      <t>ケツアツケイ</t>
    </rPh>
    <rPh sb="6" eb="8">
      <t>シンゾウ</t>
    </rPh>
    <rPh sb="9" eb="10">
      <t>オナ</t>
    </rPh>
    <rPh sb="11" eb="12">
      <t>タカ</t>
    </rPh>
    <rPh sb="14" eb="16">
      <t>イチ</t>
    </rPh>
    <rPh sb="17" eb="19">
      <t>ソクテイ</t>
    </rPh>
    <phoneticPr fontId="1"/>
  </si>
  <si>
    <t>血圧の記録はこちら</t>
    <rPh sb="0" eb="2">
      <t>ケツアツ</t>
    </rPh>
    <rPh sb="3" eb="5">
      <t>キロク</t>
    </rPh>
    <phoneticPr fontId="1"/>
  </si>
  <si>
    <t>一般的には、朝起きた時から徐々に血圧が上昇し、</t>
    <phoneticPr fontId="1"/>
  </si>
  <si>
    <t>昼間は活動しているため高く、夜は休息のため低くなります。</t>
  </si>
  <si>
    <t>血圧の変化を知るために、血圧の記録をすることが大切です。</t>
    <rPh sb="0" eb="2">
      <t>ケツアツ</t>
    </rPh>
    <rPh sb="3" eb="5">
      <t>ヘンカ</t>
    </rPh>
    <rPh sb="6" eb="7">
      <t>シ</t>
    </rPh>
    <rPh sb="12" eb="14">
      <t>ケツアツ</t>
    </rPh>
    <rPh sb="15" eb="17">
      <t>キロク</t>
    </rPh>
    <rPh sb="23" eb="25">
      <t>タイセツ</t>
    </rPh>
    <phoneticPr fontId="1"/>
  </si>
  <si>
    <t>朝と夜の血圧を測り記録しましょう。</t>
  </si>
  <si>
    <t>日々の体重を記録し、体重の変化を知りましょう。</t>
    <rPh sb="0" eb="2">
      <t>ヒビ</t>
    </rPh>
    <rPh sb="3" eb="5">
      <t>タイジュウ</t>
    </rPh>
    <rPh sb="6" eb="8">
      <t>キロク</t>
    </rPh>
    <rPh sb="10" eb="12">
      <t>タイジュウ</t>
    </rPh>
    <rPh sb="13" eb="15">
      <t>ヘンカ</t>
    </rPh>
    <rPh sb="16" eb="17">
      <t>シ</t>
    </rPh>
    <phoneticPr fontId="1"/>
  </si>
  <si>
    <t>記録表では体重の変化を折れ線グラフ</t>
    <rPh sb="0" eb="3">
      <t>キロクヒョウ</t>
    </rPh>
    <rPh sb="5" eb="7">
      <t>タイジュウ</t>
    </rPh>
    <rPh sb="8" eb="10">
      <t>ヘンカ</t>
    </rPh>
    <rPh sb="11" eb="12">
      <t>オ</t>
    </rPh>
    <rPh sb="13" eb="14">
      <t>セン</t>
    </rPh>
    <phoneticPr fontId="1"/>
  </si>
  <si>
    <t>結果はどうでしたか？</t>
    <rPh sb="0" eb="2">
      <t>ケッカ</t>
    </rPh>
    <phoneticPr fontId="1"/>
  </si>
  <si>
    <t>適正体重を目指して、日々の体重管理をしてみませんか？</t>
    <rPh sb="0" eb="4">
      <t>テキセイタイジュウ</t>
    </rPh>
    <rPh sb="5" eb="7">
      <t>メザ</t>
    </rPh>
    <rPh sb="10" eb="12">
      <t>ヒビ</t>
    </rPh>
    <rPh sb="13" eb="15">
      <t>タイジュウ</t>
    </rPh>
    <rPh sb="15" eb="17">
      <t>カンリ</t>
    </rPh>
    <phoneticPr fontId="1"/>
  </si>
  <si>
    <t>体重の記録表はこちら</t>
    <rPh sb="0" eb="2">
      <t>タイジュウ</t>
    </rPh>
    <rPh sb="3" eb="6">
      <t>キロクヒョウ</t>
    </rPh>
    <phoneticPr fontId="1"/>
  </si>
  <si>
    <t>家庭血圧の測り方はこちら</t>
    <rPh sb="0" eb="4">
      <t>カテイケツアツ</t>
    </rPh>
    <rPh sb="5" eb="6">
      <t>ハカ</t>
    </rPh>
    <rPh sb="7" eb="8">
      <t>カタ</t>
    </rPh>
    <phoneticPr fontId="1"/>
  </si>
  <si>
    <t>体重の記録票はこちら</t>
    <rPh sb="0" eb="2">
      <t>タイジュウ</t>
    </rPh>
    <rPh sb="3" eb="6">
      <t>キロクヒョウ</t>
    </rPh>
    <phoneticPr fontId="1"/>
  </si>
  <si>
    <t>体重の測り方はこちら</t>
    <rPh sb="0" eb="2">
      <t>タイジュウ</t>
    </rPh>
    <rPh sb="3" eb="4">
      <t>ハカ</t>
    </rPh>
    <rPh sb="5" eb="6">
      <t>カタ</t>
    </rPh>
    <phoneticPr fontId="1"/>
  </si>
  <si>
    <t>■体重の測り方</t>
    <rPh sb="1" eb="3">
      <t>タイジュウ</t>
    </rPh>
    <rPh sb="4" eb="5">
      <t>ハカ</t>
    </rPh>
    <rPh sb="6" eb="7">
      <t>カタ</t>
    </rPh>
    <phoneticPr fontId="1"/>
  </si>
  <si>
    <t>できるだけ同じ服装で測定しましょう。</t>
    <rPh sb="5" eb="6">
      <t>オナ</t>
    </rPh>
    <rPh sb="7" eb="9">
      <t>フクソウ</t>
    </rPh>
    <rPh sb="10" eb="12">
      <t>ソクテイ</t>
    </rPh>
    <phoneticPr fontId="1"/>
  </si>
  <si>
    <t>毎日、同じ時間に測定しましょう。</t>
    <rPh sb="0" eb="2">
      <t>マイニチ</t>
    </rPh>
    <rPh sb="3" eb="4">
      <t>オナ</t>
    </rPh>
    <rPh sb="5" eb="7">
      <t>ジカン</t>
    </rPh>
    <rPh sb="8" eb="10">
      <t>ソクテイ</t>
    </rPh>
    <phoneticPr fontId="1"/>
  </si>
  <si>
    <t>注意点</t>
    <rPh sb="0" eb="3">
      <t>チュウイテン</t>
    </rPh>
    <phoneticPr fontId="1"/>
  </si>
  <si>
    <t>・食事後や運動後・入浴後は避けましょう。</t>
    <rPh sb="1" eb="4">
      <t>ショクジゴ</t>
    </rPh>
    <rPh sb="5" eb="8">
      <t>ウンドウゴ</t>
    </rPh>
    <rPh sb="9" eb="11">
      <t>ニュウヨク</t>
    </rPh>
    <rPh sb="11" eb="12">
      <t>ゴ</t>
    </rPh>
    <rPh sb="13" eb="14">
      <t>サ</t>
    </rPh>
    <phoneticPr fontId="1"/>
  </si>
  <si>
    <t>体重の記録票はこちら</t>
    <rPh sb="0" eb="2">
      <t>タイジュウ</t>
    </rPh>
    <rPh sb="3" eb="6">
      <t>キロクヒョウ</t>
    </rPh>
    <phoneticPr fontId="1"/>
  </si>
  <si>
    <t>■記録表について</t>
    <rPh sb="1" eb="3">
      <t>キロク</t>
    </rPh>
    <rPh sb="3" eb="4">
      <t>ヒョウ</t>
    </rPh>
    <phoneticPr fontId="1"/>
  </si>
  <si>
    <t>■血圧の記録について</t>
    <rPh sb="1" eb="3">
      <t>ケツアツ</t>
    </rPh>
    <rPh sb="4" eb="6">
      <t>キロク</t>
    </rPh>
    <phoneticPr fontId="1"/>
  </si>
  <si>
    <t>■適正体重とBMIについて</t>
    <rPh sb="1" eb="5">
      <t>テキセイタイジュウ</t>
    </rPh>
    <phoneticPr fontId="1"/>
  </si>
  <si>
    <t>■体重の記録について</t>
    <rPh sb="1" eb="3">
      <t>タイジュウ</t>
    </rPh>
    <rPh sb="4" eb="6">
      <t>キロク</t>
    </rPh>
    <phoneticPr fontId="1"/>
  </si>
  <si>
    <t>お問い合わせ
枚方市　健康福祉部　健康づくり課
電話：072-841-1458(直通)
FAX:072-841-3039（代表)</t>
    <rPh sb="1" eb="2">
      <t>ト</t>
    </rPh>
    <rPh sb="3" eb="4">
      <t>ア</t>
    </rPh>
    <rPh sb="7" eb="10">
      <t>ヒラカタシ</t>
    </rPh>
    <rPh sb="11" eb="16">
      <t>ケンコウフクシブ</t>
    </rPh>
    <rPh sb="17" eb="19">
      <t>ケンコウ</t>
    </rPh>
    <rPh sb="22" eb="23">
      <t>カ</t>
    </rPh>
    <rPh sb="24" eb="26">
      <t>デンワ</t>
    </rPh>
    <rPh sb="40" eb="42">
      <t>チョクツウ</t>
    </rPh>
    <rPh sb="61" eb="63">
      <t>ダイヒョウ</t>
    </rPh>
    <phoneticPr fontId="1"/>
  </si>
  <si>
    <t>枚方市　健康づくり課　令和７年８月</t>
    <rPh sb="0" eb="3">
      <t>ヒラカタシ</t>
    </rPh>
    <rPh sb="4" eb="6">
      <t>ケンコウ</t>
    </rPh>
    <rPh sb="9" eb="10">
      <t>カ</t>
    </rPh>
    <rPh sb="11" eb="13">
      <t>レイワ</t>
    </rPh>
    <rPh sb="14" eb="15">
      <t>ネン</t>
    </rPh>
    <rPh sb="16" eb="17">
      <t>ガツ</t>
    </rPh>
    <phoneticPr fontId="1"/>
  </si>
  <si>
    <t>■あなたの血圧結果</t>
    <rPh sb="5" eb="7">
      <t>ケツアツ</t>
    </rPh>
    <rPh sb="7" eb="9">
      <t>ケッカ</t>
    </rPh>
    <phoneticPr fontId="1"/>
  </si>
  <si>
    <t>平均血圧</t>
    <rPh sb="0" eb="2">
      <t>ヘイキン</t>
    </rPh>
    <rPh sb="2" eb="4">
      <t>ケツアツ</t>
    </rPh>
    <phoneticPr fontId="1"/>
  </si>
  <si>
    <t>家庭血圧 最高血圧(135mmHg)</t>
    <rPh sb="0" eb="4">
      <t>カテイケツアツ</t>
    </rPh>
    <rPh sb="5" eb="9">
      <t>サイコウケツアツ</t>
    </rPh>
    <phoneticPr fontId="1"/>
  </si>
  <si>
    <t>家庭血圧 最低血圧(85mmHg)</t>
    <rPh sb="0" eb="4">
      <t>カテイケツアツ</t>
    </rPh>
    <rPh sb="5" eb="9">
      <t>サイテイケツアツ</t>
    </rPh>
    <phoneticPr fontId="1"/>
  </si>
  <si>
    <t>最高血圧</t>
    <rPh sb="0" eb="4">
      <t>サイコウケツアツ</t>
    </rPh>
    <phoneticPr fontId="1"/>
  </si>
  <si>
    <t>家庭血圧最高血圧(135mmHg)を越えた回数</t>
    <rPh sb="0" eb="2">
      <t>カテイ</t>
    </rPh>
    <rPh sb="2" eb="4">
      <t>ケツアツ</t>
    </rPh>
    <rPh sb="4" eb="6">
      <t>サイコウ</t>
    </rPh>
    <rPh sb="6" eb="8">
      <t>ケツアツ</t>
    </rPh>
    <rPh sb="18" eb="19">
      <t>コ</t>
    </rPh>
    <rPh sb="21" eb="23">
      <t>カイスウ</t>
    </rPh>
    <phoneticPr fontId="1"/>
  </si>
  <si>
    <t>/</t>
    <phoneticPr fontId="1"/>
  </si>
  <si>
    <t>(朝と夜の最高血圧と最低血圧の平均です）</t>
    <rPh sb="1" eb="2">
      <t>アサ</t>
    </rPh>
    <rPh sb="3" eb="4">
      <t>ヨル</t>
    </rPh>
    <rPh sb="5" eb="9">
      <t>サイコウケツアツ</t>
    </rPh>
    <rPh sb="10" eb="14">
      <t>サイテイケツアツ</t>
    </rPh>
    <rPh sb="15" eb="17">
      <t>ヘイキン</t>
    </rPh>
    <phoneticPr fontId="1"/>
  </si>
  <si>
    <t>(朝と夜の最高血圧の中で一番高い血圧です）</t>
    <rPh sb="1" eb="2">
      <t>アサ</t>
    </rPh>
    <rPh sb="3" eb="4">
      <t>ヨル</t>
    </rPh>
    <rPh sb="5" eb="9">
      <t>サイコウケツアツ</t>
    </rPh>
    <rPh sb="10" eb="11">
      <t>ナカ</t>
    </rPh>
    <rPh sb="12" eb="14">
      <t>イチバン</t>
    </rPh>
    <rPh sb="14" eb="15">
      <t>タカ</t>
    </rPh>
    <rPh sb="16" eb="18">
      <t>ケツアツ</t>
    </rPh>
    <phoneticPr fontId="1"/>
  </si>
  <si>
    <t>(朝と夜の最高血圧で135mmHgを越えた回数です）</t>
    <rPh sb="1" eb="2">
      <t>アサ</t>
    </rPh>
    <rPh sb="3" eb="4">
      <t>ヨル</t>
    </rPh>
    <rPh sb="5" eb="9">
      <t>サイコウケツアツ</t>
    </rPh>
    <rPh sb="18" eb="19">
      <t>コ</t>
    </rPh>
    <rPh sb="21" eb="23">
      <t>カイスウ</t>
    </rPh>
    <phoneticPr fontId="1"/>
  </si>
  <si>
    <t>血圧の結果はこちら</t>
    <rPh sb="0" eb="2">
      <t>ケツアツ</t>
    </rPh>
    <rPh sb="3" eb="5">
      <t>ケッカ</t>
    </rPh>
    <phoneticPr fontId="1"/>
  </si>
  <si>
    <t>日々の血圧や体重を記録し、健康増進にご活用ください。</t>
    <rPh sb="0" eb="2">
      <t>ヒビ</t>
    </rPh>
    <rPh sb="3" eb="5">
      <t>ケツアツ</t>
    </rPh>
    <rPh sb="9" eb="11">
      <t>キロク</t>
    </rPh>
    <rPh sb="13" eb="15">
      <t>ケンコウ</t>
    </rPh>
    <rPh sb="15" eb="17">
      <t>ゾウシン</t>
    </rPh>
    <rPh sb="19" eb="21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</si>
</sst>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d&quot;日&quot;\(aaa\)"/>
    <numFmt numFmtId="177" formatCode="0.0"/>
    <numFmt numFmtId="178" formatCode="d&quot;日&quot;"/>
    <numFmt numFmtId="179" formatCode="\+0.0;\-0.0;0.0"/>
    <numFmt numFmtId="180" formatCode="#.0"/>
    <numFmt numFmtId="181" formatCode=";;;@"/>
    <numFmt numFmtId="182" formatCode="#,###.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4" tint="0.79998168889431442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9" tint="0.79998168889431442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2"/>
      <color theme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mediumDashDot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>
      <alignment vertical="center"/>
    </xf>
    <xf numFmtId="178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Border="1">
      <alignment vertical="center"/>
    </xf>
    <xf numFmtId="180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1" fontId="2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6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1" applyFont="1" applyAlignment="1">
      <alignment vertical="center"/>
    </xf>
    <xf numFmtId="0" fontId="0" fillId="0" borderId="17" xfId="0" applyBorder="1">
      <alignment vertical="center"/>
    </xf>
    <xf numFmtId="0" fontId="0" fillId="0" borderId="0" xfId="0" applyFont="1">
      <alignment vertical="center"/>
    </xf>
    <xf numFmtId="0" fontId="12" fillId="0" borderId="12" xfId="0" applyFont="1" applyBorder="1">
      <alignment vertical="center"/>
    </xf>
    <xf numFmtId="0" fontId="5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18" xfId="0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18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1" fontId="11" fillId="0" borderId="15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0" fontId="6" fillId="0" borderId="0" xfId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24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330218759059285E-2"/>
          <c:y val="0.11830472114626235"/>
          <c:w val="0.97496571636588492"/>
          <c:h val="0.76703472065991751"/>
        </c:manualLayout>
      </c:layout>
      <c:lineChart>
        <c:grouping val="standard"/>
        <c:varyColors val="0"/>
        <c:ser>
          <c:idx val="1"/>
          <c:order val="0"/>
          <c:tx>
            <c:strRef>
              <c:f>血圧の記録表!$B$5</c:f>
              <c:strCache>
                <c:ptCount val="1"/>
                <c:pt idx="0">
                  <c:v>朝 最高血圧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血圧の記録表!$C$3:$AG$3</c:f>
              <c:numCache>
                <c:formatCode>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血圧の記録表!$C$5:$AG$5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6-4832-9760-32DB2D8202B6}"/>
            </c:ext>
          </c:extLst>
        </c:ser>
        <c:ser>
          <c:idx val="2"/>
          <c:order val="1"/>
          <c:tx>
            <c:strRef>
              <c:f>血圧の記録表!$B$6</c:f>
              <c:strCache>
                <c:ptCount val="1"/>
                <c:pt idx="0">
                  <c:v>朝 最低血圧</c:v>
                </c:pt>
              </c:strCache>
            </c:strRef>
          </c:tx>
          <c:spPr>
            <a:ln w="28575" cap="rnd">
              <a:solidFill>
                <a:schemeClr val="accent4">
                  <a:alpha val="96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numRef>
              <c:f>血圧の記録表!$C$3:$AG$3</c:f>
              <c:numCache>
                <c:formatCode>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血圧の記録表!$C$6:$AG$6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6-4832-9760-32DB2D8202B6}"/>
            </c:ext>
          </c:extLst>
        </c:ser>
        <c:ser>
          <c:idx val="3"/>
          <c:order val="2"/>
          <c:tx>
            <c:strRef>
              <c:f>血圧の記録表!$B$7</c:f>
              <c:strCache>
                <c:ptCount val="1"/>
                <c:pt idx="0">
                  <c:v>夜 最高血圧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血圧の記録表!$C$3:$AG$3</c:f>
              <c:numCache>
                <c:formatCode>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血圧の記録表!$C$7:$AG$7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6-4832-9760-32DB2D8202B6}"/>
            </c:ext>
          </c:extLst>
        </c:ser>
        <c:ser>
          <c:idx val="4"/>
          <c:order val="3"/>
          <c:tx>
            <c:strRef>
              <c:f>血圧の記録表!$B$8</c:f>
              <c:strCache>
                <c:ptCount val="1"/>
                <c:pt idx="0">
                  <c:v>夜 最低血圧</c:v>
                </c:pt>
              </c:strCache>
            </c:strRef>
          </c:tx>
          <c:spPr>
            <a:ln w="28575" cap="rnd">
              <a:solidFill>
                <a:schemeClr val="accent1">
                  <a:alpha val="95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numRef>
              <c:f>血圧の記録表!$C$3:$AG$3</c:f>
              <c:numCache>
                <c:formatCode>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血圧の記録表!$C$8:$AG$8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56-4832-9760-32DB2D8202B6}"/>
            </c:ext>
          </c:extLst>
        </c:ser>
        <c:ser>
          <c:idx val="5"/>
          <c:order val="4"/>
          <c:tx>
            <c:strRef>
              <c:f>血圧の記録表!$A$9</c:f>
              <c:strCache>
                <c:ptCount val="1"/>
                <c:pt idx="0">
                  <c:v>内服薬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血圧の記録表!$C$3:$AG$3</c:f>
              <c:numCache>
                <c:formatCode>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血圧の記録表!$C$11:$AG$11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E556-4832-9760-32DB2D8202B6}"/>
            </c:ext>
          </c:extLst>
        </c:ser>
        <c:ser>
          <c:idx val="0"/>
          <c:order val="5"/>
          <c:tx>
            <c:strRef>
              <c:f>血圧の記録表!$A$18</c:f>
              <c:strCache>
                <c:ptCount val="1"/>
                <c:pt idx="0">
                  <c:v>家庭血圧 最高血圧(135mmHg)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AB-E556-4832-9760-32DB2D8202B6}"/>
              </c:ext>
            </c:extLst>
          </c:dPt>
          <c:val>
            <c:numRef>
              <c:f>血圧の記録表!$C$18:$AG$18</c:f>
              <c:numCache>
                <c:formatCode>General</c:formatCode>
                <c:ptCount val="31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  <c:pt idx="18">
                  <c:v>135</c:v>
                </c:pt>
                <c:pt idx="19">
                  <c:v>135</c:v>
                </c:pt>
                <c:pt idx="20">
                  <c:v>135</c:v>
                </c:pt>
                <c:pt idx="21">
                  <c:v>135</c:v>
                </c:pt>
                <c:pt idx="22">
                  <c:v>135</c:v>
                </c:pt>
                <c:pt idx="23">
                  <c:v>135</c:v>
                </c:pt>
                <c:pt idx="24">
                  <c:v>135</c:v>
                </c:pt>
                <c:pt idx="25">
                  <c:v>135</c:v>
                </c:pt>
                <c:pt idx="26">
                  <c:v>135</c:v>
                </c:pt>
                <c:pt idx="27">
                  <c:v>135</c:v>
                </c:pt>
                <c:pt idx="28">
                  <c:v>135</c:v>
                </c:pt>
                <c:pt idx="29">
                  <c:v>135</c:v>
                </c:pt>
                <c:pt idx="3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9-E556-4832-9760-32DB2D8202B6}"/>
            </c:ext>
          </c:extLst>
        </c:ser>
        <c:ser>
          <c:idx val="6"/>
          <c:order val="6"/>
          <c:tx>
            <c:strRef>
              <c:f>血圧の記録表!$A$19</c:f>
              <c:strCache>
                <c:ptCount val="1"/>
                <c:pt idx="0">
                  <c:v>家庭血圧 最低血圧(85mmHg)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血圧の記録表!$C$19:$AG$19</c:f>
              <c:numCache>
                <c:formatCode>General</c:formatCode>
                <c:ptCount val="31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85</c:v>
                </c:pt>
                <c:pt idx="28">
                  <c:v>85</c:v>
                </c:pt>
                <c:pt idx="29">
                  <c:v>85</c:v>
                </c:pt>
                <c:pt idx="30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A-E556-4832-9760-32DB2D820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505544"/>
        <c:axId val="610505872"/>
      </c:lineChart>
      <c:catAx>
        <c:axId val="610505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10505872"/>
        <c:crosses val="autoZero"/>
        <c:auto val="0"/>
        <c:lblAlgn val="ctr"/>
        <c:lblOffset val="100"/>
        <c:noMultiLvlLbl val="0"/>
      </c:catAx>
      <c:valAx>
        <c:axId val="61050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50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03567154585635E-2"/>
          <c:y val="2.5868871046789532E-2"/>
          <c:w val="0.96949643284541431"/>
          <c:h val="0.76703472065991751"/>
        </c:manualLayout>
      </c:layout>
      <c:lineChart>
        <c:grouping val="standard"/>
        <c:varyColors val="0"/>
        <c:ser>
          <c:idx val="1"/>
          <c:order val="0"/>
          <c:tx>
            <c:strRef>
              <c:f>体重の記録表!$A$5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体重の記録表!$C$3:$AG$3</c:f>
              <c:numCache>
                <c:formatCode>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体重の記録表!$C$5:$AG$5</c:f>
              <c:numCache>
                <c:formatCode>0.0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DD-4B56-ABB6-D7AFFA759052}"/>
            </c:ext>
          </c:extLst>
        </c:ser>
        <c:ser>
          <c:idx val="3"/>
          <c:order val="1"/>
          <c:tx>
            <c:strRef>
              <c:f>体重の記録表!$A$6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体重の記録表!$C$3:$AG$3</c:f>
              <c:numCache>
                <c:formatCode>d"日"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体重の記録表!$C$6:$AG$6</c:f>
              <c:numCache>
                <c:formatCode>0.0</c:formatCode>
                <c:ptCount val="31"/>
                <c:pt idx="1">
                  <c:v>0</c:v>
                </c:pt>
                <c:pt idx="2" formatCode="#,###.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DD-4B56-ABB6-D7AFFA759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505544"/>
        <c:axId val="610505872"/>
      </c:lineChart>
      <c:catAx>
        <c:axId val="610505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10505872"/>
        <c:crosses val="autoZero"/>
        <c:auto val="0"/>
        <c:lblAlgn val="ctr"/>
        <c:lblOffset val="100"/>
        <c:noMultiLvlLbl val="0"/>
      </c:catAx>
      <c:valAx>
        <c:axId val="61050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accent1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6105055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53286</xdr:rowOff>
    </xdr:from>
    <xdr:to>
      <xdr:col>33</xdr:col>
      <xdr:colOff>38100</xdr:colOff>
      <xdr:row>34</xdr:row>
      <xdr:rowOff>84668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234674</xdr:colOff>
      <xdr:row>11</xdr:row>
      <xdr:rowOff>39479</xdr:rowOff>
    </xdr:from>
    <xdr:to>
      <xdr:col>33</xdr:col>
      <xdr:colOff>272774</xdr:colOff>
      <xdr:row>31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7"/>
  <sheetViews>
    <sheetView showGridLines="0" view="pageBreakPreview" zoomScaleNormal="100" zoomScaleSheetLayoutView="100" workbookViewId="0">
      <selection activeCell="D2" sqref="D2"/>
    </sheetView>
  </sheetViews>
  <sheetFormatPr defaultRowHeight="13" x14ac:dyDescent="0.55000000000000004"/>
  <cols>
    <col min="1" max="1" width="3.83203125" style="6" customWidth="1"/>
    <col min="2" max="8" width="8.6640625" style="6"/>
    <col min="9" max="9" width="3.83203125" style="6" customWidth="1"/>
    <col min="10" max="16384" width="8.6640625" style="6"/>
  </cols>
  <sheetData>
    <row r="2" spans="2:8" ht="16" x14ac:dyDescent="0.55000000000000004">
      <c r="B2" s="32" t="s">
        <v>105</v>
      </c>
      <c r="C2" s="13"/>
      <c r="D2" s="13"/>
      <c r="E2" s="13"/>
      <c r="F2" s="13"/>
    </row>
    <row r="3" spans="2:8" ht="14" x14ac:dyDescent="0.55000000000000004">
      <c r="B3" s="13" t="s">
        <v>122</v>
      </c>
      <c r="C3" s="13"/>
      <c r="D3" s="13"/>
      <c r="E3" s="13"/>
      <c r="F3" s="13"/>
    </row>
    <row r="4" spans="2:8" ht="14" x14ac:dyDescent="0.55000000000000004">
      <c r="B4" s="13"/>
      <c r="C4" s="13"/>
      <c r="D4" s="13"/>
      <c r="E4" s="13"/>
      <c r="F4" s="13"/>
    </row>
    <row r="5" spans="2:8" ht="16" x14ac:dyDescent="0.55000000000000004">
      <c r="B5" s="39" t="s">
        <v>106</v>
      </c>
      <c r="C5" s="40"/>
      <c r="D5" s="40"/>
      <c r="E5" s="40"/>
      <c r="F5" s="40"/>
      <c r="G5" s="41"/>
      <c r="H5" s="42"/>
    </row>
    <row r="6" spans="2:8" ht="14" x14ac:dyDescent="0.55000000000000004">
      <c r="B6" s="43" t="s">
        <v>75</v>
      </c>
      <c r="C6" s="44"/>
      <c r="D6" s="44"/>
      <c r="E6" s="44"/>
      <c r="F6" s="44"/>
      <c r="G6" s="14"/>
      <c r="H6" s="45"/>
    </row>
    <row r="7" spans="2:8" ht="14" x14ac:dyDescent="0.55000000000000004">
      <c r="B7" s="43" t="s">
        <v>87</v>
      </c>
      <c r="C7" s="44"/>
      <c r="D7" s="44"/>
      <c r="E7" s="44"/>
      <c r="F7" s="44"/>
      <c r="G7" s="14"/>
      <c r="H7" s="45"/>
    </row>
    <row r="8" spans="2:8" ht="14" x14ac:dyDescent="0.55000000000000004">
      <c r="B8" s="43" t="s">
        <v>88</v>
      </c>
      <c r="C8" s="44"/>
      <c r="D8" s="44"/>
      <c r="E8" s="44"/>
      <c r="F8" s="44"/>
      <c r="G8" s="14"/>
      <c r="H8" s="45"/>
    </row>
    <row r="9" spans="2:8" ht="14" x14ac:dyDescent="0.55000000000000004">
      <c r="B9" s="43" t="s">
        <v>89</v>
      </c>
      <c r="C9" s="44"/>
      <c r="D9" s="44"/>
      <c r="E9" s="44"/>
      <c r="F9" s="44"/>
      <c r="G9" s="14"/>
      <c r="H9" s="45"/>
    </row>
    <row r="10" spans="2:8" ht="14" x14ac:dyDescent="0.55000000000000004">
      <c r="B10" s="43" t="s">
        <v>90</v>
      </c>
      <c r="C10" s="44"/>
      <c r="D10" s="44"/>
      <c r="E10" s="44"/>
      <c r="F10" s="44"/>
      <c r="G10" s="14"/>
      <c r="H10" s="45"/>
    </row>
    <row r="11" spans="2:8" ht="20" x14ac:dyDescent="0.55000000000000004">
      <c r="B11" s="59" t="s">
        <v>66</v>
      </c>
      <c r="C11" s="60"/>
      <c r="D11" s="60"/>
      <c r="E11" s="46"/>
      <c r="F11" s="46"/>
      <c r="G11" s="47"/>
      <c r="H11" s="48"/>
    </row>
    <row r="12" spans="2:8" ht="14" x14ac:dyDescent="0.55000000000000004">
      <c r="B12" s="13"/>
      <c r="C12" s="13"/>
      <c r="D12" s="13"/>
      <c r="E12" s="13"/>
      <c r="F12" s="13"/>
    </row>
    <row r="13" spans="2:8" ht="16" x14ac:dyDescent="0.55000000000000004">
      <c r="B13" s="39" t="s">
        <v>107</v>
      </c>
      <c r="C13" s="40"/>
      <c r="D13" s="40"/>
      <c r="E13" s="40"/>
      <c r="F13" s="40"/>
      <c r="G13" s="41"/>
      <c r="H13" s="42"/>
    </row>
    <row r="14" spans="2:8" ht="14" x14ac:dyDescent="0.55000000000000004">
      <c r="B14" s="43" t="s">
        <v>68</v>
      </c>
      <c r="C14" s="44"/>
      <c r="D14" s="44"/>
      <c r="E14" s="44"/>
      <c r="F14" s="44"/>
      <c r="G14" s="14"/>
      <c r="H14" s="45"/>
    </row>
    <row r="15" spans="2:8" ht="14" x14ac:dyDescent="0.55000000000000004">
      <c r="B15" s="43" t="s">
        <v>77</v>
      </c>
      <c r="C15" s="44"/>
      <c r="D15" s="44"/>
      <c r="E15" s="44"/>
      <c r="F15" s="44"/>
      <c r="G15" s="14"/>
      <c r="H15" s="45"/>
    </row>
    <row r="16" spans="2:8" ht="20" x14ac:dyDescent="0.55000000000000004">
      <c r="B16" s="59" t="s">
        <v>69</v>
      </c>
      <c r="C16" s="60"/>
      <c r="D16" s="60"/>
      <c r="E16" s="46"/>
      <c r="F16" s="46"/>
      <c r="G16" s="47"/>
      <c r="H16" s="48"/>
    </row>
    <row r="17" spans="2:8" ht="14" x14ac:dyDescent="0.55000000000000004">
      <c r="B17" s="13"/>
      <c r="C17" s="13"/>
      <c r="D17" s="13"/>
      <c r="E17" s="13"/>
      <c r="F17" s="13"/>
    </row>
    <row r="18" spans="2:8" ht="16" x14ac:dyDescent="0.55000000000000004">
      <c r="B18" s="39" t="s">
        <v>108</v>
      </c>
      <c r="C18" s="40"/>
      <c r="D18" s="40"/>
      <c r="E18" s="40"/>
      <c r="F18" s="40"/>
      <c r="G18" s="41"/>
      <c r="H18" s="42"/>
    </row>
    <row r="19" spans="2:8" ht="14" x14ac:dyDescent="0.55000000000000004">
      <c r="B19" s="43" t="s">
        <v>91</v>
      </c>
      <c r="C19" s="44"/>
      <c r="D19" s="44"/>
      <c r="E19" s="44"/>
      <c r="F19" s="44"/>
      <c r="G19" s="14"/>
      <c r="H19" s="45"/>
    </row>
    <row r="20" spans="2:8" ht="14" x14ac:dyDescent="0.55000000000000004">
      <c r="B20" s="43" t="s">
        <v>92</v>
      </c>
      <c r="C20" s="44"/>
      <c r="D20" s="44"/>
      <c r="E20" s="44"/>
      <c r="F20" s="44"/>
      <c r="G20" s="14"/>
      <c r="H20" s="45"/>
    </row>
    <row r="21" spans="2:8" ht="20" x14ac:dyDescent="0.55000000000000004">
      <c r="B21" s="59" t="s">
        <v>70</v>
      </c>
      <c r="C21" s="60"/>
      <c r="D21" s="60"/>
      <c r="E21" s="46"/>
      <c r="F21" s="46"/>
      <c r="G21" s="47"/>
      <c r="H21" s="48"/>
    </row>
    <row r="22" spans="2:8" ht="14" x14ac:dyDescent="0.55000000000000004">
      <c r="B22" s="13"/>
      <c r="C22" s="13"/>
      <c r="D22" s="13"/>
      <c r="E22" s="13"/>
      <c r="F22" s="13"/>
    </row>
    <row r="23" spans="2:8" x14ac:dyDescent="0.55000000000000004">
      <c r="B23" s="61" t="s">
        <v>109</v>
      </c>
      <c r="C23" s="62"/>
      <c r="D23" s="62"/>
      <c r="E23" s="62"/>
      <c r="F23" s="63"/>
    </row>
    <row r="24" spans="2:8" x14ac:dyDescent="0.55000000000000004">
      <c r="B24" s="64"/>
      <c r="C24" s="65"/>
      <c r="D24" s="65"/>
      <c r="E24" s="65"/>
      <c r="F24" s="66"/>
    </row>
    <row r="25" spans="2:8" x14ac:dyDescent="0.55000000000000004">
      <c r="B25" s="64"/>
      <c r="C25" s="65"/>
      <c r="D25" s="65"/>
      <c r="E25" s="65"/>
      <c r="F25" s="66"/>
    </row>
    <row r="26" spans="2:8" x14ac:dyDescent="0.55000000000000004">
      <c r="B26" s="64"/>
      <c r="C26" s="65"/>
      <c r="D26" s="65"/>
      <c r="E26" s="65"/>
      <c r="F26" s="66"/>
    </row>
    <row r="27" spans="2:8" x14ac:dyDescent="0.55000000000000004">
      <c r="B27" s="67"/>
      <c r="C27" s="68"/>
      <c r="D27" s="68"/>
      <c r="E27" s="68"/>
      <c r="F27" s="69"/>
    </row>
  </sheetData>
  <sheetProtection sheet="1" objects="1" scenarios="1"/>
  <mergeCells count="4">
    <mergeCell ref="B11:D11"/>
    <mergeCell ref="B16:D16"/>
    <mergeCell ref="B21:D21"/>
    <mergeCell ref="B23:F27"/>
  </mergeCells>
  <phoneticPr fontId="1"/>
  <hyperlinks>
    <hyperlink ref="B11:D11" location="血圧の記録表!A1" display="血圧の記録表はこちら"/>
    <hyperlink ref="B16:D16" location="適正体重とBMI!A1" display="適正体重とBMIはこちら"/>
    <hyperlink ref="B21:D21" location="体重の記録表!A1" display="体重の記録表はこちら"/>
  </hyperlinks>
  <pageMargins left="0.70866141732283472" right="0.70866141732283472" top="0.74803149606299213" bottom="0.74803149606299213" header="0.31496062992125984" footer="0.31496062992125984"/>
  <pageSetup paperSize="70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6"/>
  <sheetViews>
    <sheetView showGridLines="0" view="pageBreakPreview" zoomScale="108" zoomScaleNormal="92" zoomScaleSheetLayoutView="108" workbookViewId="0">
      <selection activeCell="B2" sqref="B2"/>
    </sheetView>
  </sheetViews>
  <sheetFormatPr defaultRowHeight="18" x14ac:dyDescent="0.55000000000000004"/>
  <cols>
    <col min="1" max="1" width="4.83203125" bestFit="1" customWidth="1"/>
    <col min="2" max="2" width="8.5" bestFit="1" customWidth="1"/>
    <col min="3" max="3" width="7.6640625" bestFit="1" customWidth="1"/>
    <col min="4" max="5" width="6.33203125" bestFit="1" customWidth="1"/>
    <col min="6" max="33" width="6.33203125" customWidth="1"/>
    <col min="34" max="34" width="3.83203125" customWidth="1"/>
  </cols>
  <sheetData>
    <row r="1" spans="1:33" ht="20" x14ac:dyDescent="0.55000000000000004">
      <c r="A1" s="10" t="s">
        <v>5</v>
      </c>
      <c r="B1" s="10"/>
      <c r="F1" s="73" t="s">
        <v>96</v>
      </c>
      <c r="G1" s="73"/>
      <c r="H1" s="73"/>
      <c r="I1" s="73"/>
      <c r="J1" s="73"/>
      <c r="L1" s="73" t="s">
        <v>97</v>
      </c>
      <c r="M1" s="73"/>
      <c r="N1" s="73"/>
      <c r="O1" s="73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20" x14ac:dyDescent="0.55000000000000004">
      <c r="A2" s="6"/>
      <c r="B2" s="134">
        <v>2025</v>
      </c>
      <c r="C2" s="6" t="s">
        <v>0</v>
      </c>
      <c r="D2" s="134">
        <v>8</v>
      </c>
      <c r="E2" s="6" t="s">
        <v>1</v>
      </c>
      <c r="F2" s="60" t="s">
        <v>121</v>
      </c>
      <c r="G2" s="60"/>
      <c r="H2" s="60"/>
      <c r="I2" s="60"/>
      <c r="J2" s="60"/>
      <c r="N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55000000000000004">
      <c r="A3" s="82" t="s">
        <v>2</v>
      </c>
      <c r="B3" s="83"/>
      <c r="C3" s="7">
        <f>DATE($B$2,$D$2,1)</f>
        <v>45870</v>
      </c>
      <c r="D3" s="7">
        <f>C3+1</f>
        <v>45871</v>
      </c>
      <c r="E3" s="7">
        <f>D3+1</f>
        <v>45872</v>
      </c>
      <c r="F3" s="7">
        <f t="shared" ref="F3:X3" si="0">E3+1</f>
        <v>45873</v>
      </c>
      <c r="G3" s="7">
        <f t="shared" si="0"/>
        <v>45874</v>
      </c>
      <c r="H3" s="7">
        <f t="shared" si="0"/>
        <v>45875</v>
      </c>
      <c r="I3" s="7">
        <f t="shared" si="0"/>
        <v>45876</v>
      </c>
      <c r="J3" s="7">
        <f t="shared" si="0"/>
        <v>45877</v>
      </c>
      <c r="K3" s="7">
        <f t="shared" si="0"/>
        <v>45878</v>
      </c>
      <c r="L3" s="7">
        <f t="shared" si="0"/>
        <v>45879</v>
      </c>
      <c r="M3" s="7">
        <f t="shared" si="0"/>
        <v>45880</v>
      </c>
      <c r="N3" s="7">
        <f t="shared" si="0"/>
        <v>45881</v>
      </c>
      <c r="O3" s="7">
        <f t="shared" si="0"/>
        <v>45882</v>
      </c>
      <c r="P3" s="7">
        <f t="shared" si="0"/>
        <v>45883</v>
      </c>
      <c r="Q3" s="7">
        <f t="shared" si="0"/>
        <v>45884</v>
      </c>
      <c r="R3" s="7">
        <f t="shared" si="0"/>
        <v>45885</v>
      </c>
      <c r="S3" s="7">
        <f t="shared" si="0"/>
        <v>45886</v>
      </c>
      <c r="T3" s="7">
        <f t="shared" si="0"/>
        <v>45887</v>
      </c>
      <c r="U3" s="7">
        <f t="shared" si="0"/>
        <v>45888</v>
      </c>
      <c r="V3" s="7">
        <f t="shared" si="0"/>
        <v>45889</v>
      </c>
      <c r="W3" s="7">
        <f t="shared" si="0"/>
        <v>45890</v>
      </c>
      <c r="X3" s="7">
        <f t="shared" si="0"/>
        <v>45891</v>
      </c>
      <c r="Y3" s="7">
        <f>X3+1</f>
        <v>45892</v>
      </c>
      <c r="Z3" s="7">
        <f>Y3+1</f>
        <v>45893</v>
      </c>
      <c r="AA3" s="7">
        <f t="shared" ref="AA3:AD3" si="1">Z3+1</f>
        <v>45894</v>
      </c>
      <c r="AB3" s="7">
        <f t="shared" si="1"/>
        <v>45895</v>
      </c>
      <c r="AC3" s="7">
        <f t="shared" si="1"/>
        <v>45896</v>
      </c>
      <c r="AD3" s="7">
        <f t="shared" si="1"/>
        <v>45897</v>
      </c>
      <c r="AE3" s="7">
        <f>IF(AD3="","",IF(MONTH(AD3)=MONTH(AD3+1),AD3+1,""))</f>
        <v>45898</v>
      </c>
      <c r="AF3" s="7">
        <f t="shared" ref="AF3:AG3" si="2">IF(AE3="","",IF(MONTH(AE3)=MONTH(AE3+1),AE3+1,""))</f>
        <v>45899</v>
      </c>
      <c r="AG3" s="7">
        <f t="shared" si="2"/>
        <v>45900</v>
      </c>
    </row>
    <row r="4" spans="1:33" x14ac:dyDescent="0.55000000000000004">
      <c r="A4" s="84"/>
      <c r="B4" s="85"/>
      <c r="C4" s="8" t="str">
        <f>TEXT(C3,"aaa")</f>
        <v>金</v>
      </c>
      <c r="D4" s="8" t="str">
        <f t="shared" ref="D4:AG4" si="3">TEXT(D3,"aaa")</f>
        <v>土</v>
      </c>
      <c r="E4" s="8" t="str">
        <f t="shared" si="3"/>
        <v>日</v>
      </c>
      <c r="F4" s="8" t="str">
        <f t="shared" si="3"/>
        <v>月</v>
      </c>
      <c r="G4" s="8" t="str">
        <f t="shared" si="3"/>
        <v>火</v>
      </c>
      <c r="H4" s="8" t="str">
        <f t="shared" si="3"/>
        <v>水</v>
      </c>
      <c r="I4" s="8" t="str">
        <f t="shared" si="3"/>
        <v>木</v>
      </c>
      <c r="J4" s="8" t="str">
        <f t="shared" si="3"/>
        <v>金</v>
      </c>
      <c r="K4" s="8" t="str">
        <f t="shared" si="3"/>
        <v>土</v>
      </c>
      <c r="L4" s="8" t="str">
        <f t="shared" si="3"/>
        <v>日</v>
      </c>
      <c r="M4" s="8" t="str">
        <f t="shared" si="3"/>
        <v>月</v>
      </c>
      <c r="N4" s="8" t="str">
        <f t="shared" si="3"/>
        <v>火</v>
      </c>
      <c r="O4" s="8" t="str">
        <f t="shared" si="3"/>
        <v>水</v>
      </c>
      <c r="P4" s="8" t="str">
        <f t="shared" si="3"/>
        <v>木</v>
      </c>
      <c r="Q4" s="8" t="str">
        <f t="shared" si="3"/>
        <v>金</v>
      </c>
      <c r="R4" s="8" t="str">
        <f t="shared" si="3"/>
        <v>土</v>
      </c>
      <c r="S4" s="8" t="str">
        <f t="shared" si="3"/>
        <v>日</v>
      </c>
      <c r="T4" s="8" t="str">
        <f t="shared" si="3"/>
        <v>月</v>
      </c>
      <c r="U4" s="8" t="str">
        <f t="shared" si="3"/>
        <v>火</v>
      </c>
      <c r="V4" s="8" t="str">
        <f t="shared" si="3"/>
        <v>水</v>
      </c>
      <c r="W4" s="8" t="str">
        <f t="shared" si="3"/>
        <v>木</v>
      </c>
      <c r="X4" s="8" t="str">
        <f t="shared" si="3"/>
        <v>金</v>
      </c>
      <c r="Y4" s="8" t="str">
        <f t="shared" si="3"/>
        <v>土</v>
      </c>
      <c r="Z4" s="8" t="str">
        <f t="shared" si="3"/>
        <v>日</v>
      </c>
      <c r="AA4" s="8" t="str">
        <f t="shared" si="3"/>
        <v>月</v>
      </c>
      <c r="AB4" s="8" t="str">
        <f t="shared" si="3"/>
        <v>火</v>
      </c>
      <c r="AC4" s="8" t="str">
        <f t="shared" si="3"/>
        <v>水</v>
      </c>
      <c r="AD4" s="8" t="str">
        <f t="shared" si="3"/>
        <v>木</v>
      </c>
      <c r="AE4" s="8" t="str">
        <f t="shared" si="3"/>
        <v>金</v>
      </c>
      <c r="AF4" s="8" t="str">
        <f t="shared" si="3"/>
        <v>土</v>
      </c>
      <c r="AG4" s="8" t="str">
        <f t="shared" si="3"/>
        <v>日</v>
      </c>
    </row>
    <row r="5" spans="1:33" x14ac:dyDescent="0.55000000000000004">
      <c r="A5" s="74" t="s">
        <v>7</v>
      </c>
      <c r="B5" s="9" t="s">
        <v>10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spans="1:33" x14ac:dyDescent="0.55000000000000004">
      <c r="A6" s="75"/>
      <c r="B6" s="9" t="s">
        <v>11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x14ac:dyDescent="0.55000000000000004">
      <c r="A7" s="74" t="s">
        <v>8</v>
      </c>
      <c r="B7" s="9" t="s">
        <v>12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3" x14ac:dyDescent="0.55000000000000004">
      <c r="A8" s="75"/>
      <c r="B8" s="9" t="s">
        <v>13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</row>
    <row r="9" spans="1:33" x14ac:dyDescent="0.55000000000000004">
      <c r="A9" s="86" t="s">
        <v>71</v>
      </c>
      <c r="B9" s="17" t="s">
        <v>72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3" x14ac:dyDescent="0.55000000000000004">
      <c r="A10" s="87"/>
      <c r="B10" s="17" t="s">
        <v>73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</row>
    <row r="11" spans="1:33" x14ac:dyDescent="0.55000000000000004">
      <c r="A11" s="88"/>
      <c r="B11" s="17" t="s">
        <v>74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3" x14ac:dyDescent="0.55000000000000004">
      <c r="A12" s="76" t="s">
        <v>9</v>
      </c>
      <c r="B12" s="77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</row>
    <row r="13" spans="1:33" x14ac:dyDescent="0.55000000000000004">
      <c r="A13" s="78"/>
      <c r="B13" s="79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</row>
    <row r="14" spans="1:33" x14ac:dyDescent="0.55000000000000004">
      <c r="A14" s="78"/>
      <c r="B14" s="79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</row>
    <row r="15" spans="1:33" x14ac:dyDescent="0.55000000000000004">
      <c r="A15" s="78"/>
      <c r="B15" s="79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</row>
    <row r="16" spans="1:33" x14ac:dyDescent="0.55000000000000004">
      <c r="A16" s="80"/>
      <c r="B16" s="8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</row>
    <row r="18" spans="1:33" x14ac:dyDescent="0.55000000000000004">
      <c r="A18" s="1" t="s">
        <v>113</v>
      </c>
      <c r="B18" s="1"/>
      <c r="C18" s="1">
        <v>135</v>
      </c>
      <c r="D18" s="1">
        <v>135</v>
      </c>
      <c r="E18" s="1">
        <v>135</v>
      </c>
      <c r="F18" s="1">
        <v>135</v>
      </c>
      <c r="G18" s="1">
        <v>135</v>
      </c>
      <c r="H18" s="1">
        <v>135</v>
      </c>
      <c r="I18" s="1">
        <v>135</v>
      </c>
      <c r="J18" s="1">
        <v>135</v>
      </c>
      <c r="K18" s="1">
        <v>135</v>
      </c>
      <c r="L18" s="1">
        <v>135</v>
      </c>
      <c r="M18" s="1">
        <v>135</v>
      </c>
      <c r="N18" s="1">
        <v>135</v>
      </c>
      <c r="O18" s="1">
        <v>135</v>
      </c>
      <c r="P18" s="1">
        <v>135</v>
      </c>
      <c r="Q18" s="1">
        <v>135</v>
      </c>
      <c r="R18" s="1">
        <v>135</v>
      </c>
      <c r="S18" s="1">
        <v>135</v>
      </c>
      <c r="T18" s="1">
        <v>135</v>
      </c>
      <c r="U18" s="1">
        <v>135</v>
      </c>
      <c r="V18" s="1">
        <v>135</v>
      </c>
      <c r="W18" s="1">
        <v>135</v>
      </c>
      <c r="X18" s="1">
        <v>135</v>
      </c>
      <c r="Y18" s="1">
        <v>135</v>
      </c>
      <c r="Z18" s="1">
        <v>135</v>
      </c>
      <c r="AA18" s="1">
        <v>135</v>
      </c>
      <c r="AB18" s="1">
        <v>135</v>
      </c>
      <c r="AC18" s="1">
        <v>135</v>
      </c>
      <c r="AD18" s="1">
        <v>135</v>
      </c>
      <c r="AE18" s="1">
        <v>135</v>
      </c>
      <c r="AF18" s="1">
        <v>135</v>
      </c>
      <c r="AG18" s="1">
        <v>135</v>
      </c>
    </row>
    <row r="19" spans="1:33" x14ac:dyDescent="0.55000000000000004">
      <c r="A19" s="1" t="s">
        <v>114</v>
      </c>
      <c r="B19" s="1"/>
      <c r="C19" s="1">
        <v>85</v>
      </c>
      <c r="D19" s="1">
        <v>85</v>
      </c>
      <c r="E19" s="1">
        <v>85</v>
      </c>
      <c r="F19" s="1">
        <v>85</v>
      </c>
      <c r="G19" s="1">
        <v>85</v>
      </c>
      <c r="H19" s="1">
        <v>85</v>
      </c>
      <c r="I19" s="1">
        <v>85</v>
      </c>
      <c r="J19" s="1">
        <v>85</v>
      </c>
      <c r="K19" s="1">
        <v>85</v>
      </c>
      <c r="L19" s="1">
        <v>85</v>
      </c>
      <c r="M19" s="1">
        <v>85</v>
      </c>
      <c r="N19" s="1">
        <v>85</v>
      </c>
      <c r="O19" s="1">
        <v>85</v>
      </c>
      <c r="P19" s="1">
        <v>85</v>
      </c>
      <c r="Q19" s="1">
        <v>85</v>
      </c>
      <c r="R19" s="1">
        <v>85</v>
      </c>
      <c r="S19" s="1">
        <v>85</v>
      </c>
      <c r="T19" s="1">
        <v>85</v>
      </c>
      <c r="U19" s="1">
        <v>85</v>
      </c>
      <c r="V19" s="1">
        <v>85</v>
      </c>
      <c r="W19" s="1">
        <v>85</v>
      </c>
      <c r="X19" s="1">
        <v>85</v>
      </c>
      <c r="Y19" s="1">
        <v>85</v>
      </c>
      <c r="Z19" s="1">
        <v>85</v>
      </c>
      <c r="AA19" s="1">
        <v>85</v>
      </c>
      <c r="AB19" s="1">
        <v>85</v>
      </c>
      <c r="AC19" s="1">
        <v>85</v>
      </c>
      <c r="AD19" s="1">
        <v>85</v>
      </c>
      <c r="AE19" s="1">
        <v>85</v>
      </c>
      <c r="AF19" s="1">
        <v>85</v>
      </c>
      <c r="AG19" s="1">
        <v>85</v>
      </c>
    </row>
    <row r="35" spans="1:3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D35" s="3"/>
      <c r="AE35" s="3"/>
      <c r="AF35" s="3"/>
      <c r="AG35" s="3"/>
      <c r="AH35" s="3"/>
    </row>
    <row r="36" spans="1:34" ht="18.5" thickBot="1" x14ac:dyDescent="0.6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50" t="s">
        <v>110</v>
      </c>
      <c r="AD36" s="37"/>
      <c r="AE36" s="37"/>
      <c r="AF36" s="37"/>
      <c r="AG36" s="37"/>
      <c r="AH36" s="37"/>
    </row>
    <row r="37" spans="1:34" x14ac:dyDescent="0.55000000000000004">
      <c r="AD37" s="3"/>
    </row>
    <row r="38" spans="1:34" ht="20.5" x14ac:dyDescent="0.55000000000000004">
      <c r="A38" s="34" t="s">
        <v>82</v>
      </c>
      <c r="B38" s="33"/>
      <c r="C38" s="33"/>
      <c r="D38" s="33"/>
      <c r="E38" s="33"/>
      <c r="F38" s="33"/>
      <c r="G38" s="33"/>
      <c r="H38" s="33"/>
    </row>
    <row r="39" spans="1:34" ht="18.5" x14ac:dyDescent="0.55000000000000004">
      <c r="A39" s="35" t="s">
        <v>79</v>
      </c>
      <c r="B39" s="33"/>
      <c r="C39" s="33"/>
      <c r="D39" s="33"/>
      <c r="E39" s="33"/>
      <c r="F39" s="33"/>
      <c r="G39" s="33"/>
      <c r="H39" s="33"/>
    </row>
    <row r="40" spans="1:34" ht="18.5" x14ac:dyDescent="0.55000000000000004">
      <c r="A40" s="33" t="s">
        <v>80</v>
      </c>
      <c r="B40" s="33"/>
      <c r="C40" s="33"/>
      <c r="D40" s="33"/>
      <c r="E40" s="33"/>
      <c r="F40" s="33"/>
      <c r="G40" s="33"/>
      <c r="H40" s="33"/>
    </row>
    <row r="41" spans="1:34" ht="18.5" x14ac:dyDescent="0.55000000000000004">
      <c r="A41" s="33" t="s">
        <v>81</v>
      </c>
      <c r="B41" s="33"/>
      <c r="C41" s="33"/>
      <c r="D41" s="33"/>
      <c r="E41" s="33"/>
      <c r="F41" s="33"/>
      <c r="G41" s="33"/>
      <c r="H41" s="33"/>
    </row>
    <row r="42" spans="1:34" ht="18.5" x14ac:dyDescent="0.55000000000000004">
      <c r="A42" s="33"/>
      <c r="B42" s="33"/>
      <c r="C42" s="33"/>
      <c r="D42" s="33"/>
      <c r="E42" s="33"/>
      <c r="F42" s="33"/>
      <c r="G42" s="33"/>
      <c r="H42" s="33"/>
    </row>
    <row r="43" spans="1:34" ht="18.5" x14ac:dyDescent="0.55000000000000004">
      <c r="A43" s="35" t="s">
        <v>83</v>
      </c>
      <c r="B43" s="33"/>
      <c r="C43" s="33"/>
      <c r="D43" s="33"/>
      <c r="E43" s="33"/>
      <c r="F43" s="33"/>
      <c r="G43" s="33"/>
      <c r="H43" s="33"/>
    </row>
    <row r="44" spans="1:34" ht="18.5" x14ac:dyDescent="0.55000000000000004">
      <c r="A44" s="33" t="s">
        <v>84</v>
      </c>
      <c r="B44" s="33"/>
      <c r="C44" s="33"/>
      <c r="D44" s="33"/>
      <c r="E44" s="33"/>
      <c r="F44" s="33"/>
      <c r="G44" s="33"/>
      <c r="H44" s="33"/>
    </row>
    <row r="45" spans="1:34" ht="18.5" x14ac:dyDescent="0.55000000000000004">
      <c r="A45" s="33" t="s">
        <v>85</v>
      </c>
      <c r="B45" s="33"/>
      <c r="C45" s="33"/>
      <c r="D45" s="33"/>
      <c r="E45" s="33"/>
      <c r="F45" s="33"/>
      <c r="G45" s="33"/>
      <c r="H45" s="33"/>
    </row>
    <row r="47" spans="1:34" ht="20" x14ac:dyDescent="0.55000000000000004">
      <c r="A47" s="73" t="s">
        <v>86</v>
      </c>
      <c r="B47" s="73"/>
      <c r="C47" s="73"/>
    </row>
    <row r="50" spans="1:72" ht="18.5" thickBot="1" x14ac:dyDescent="0.6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1:72" x14ac:dyDescent="0.55000000000000004"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3" spans="1:72" ht="20.5" x14ac:dyDescent="0.55000000000000004">
      <c r="A53" s="34" t="s">
        <v>111</v>
      </c>
      <c r="B53" s="6"/>
      <c r="C53" s="6"/>
      <c r="D53" s="6"/>
      <c r="E53" s="6"/>
      <c r="F53" s="6"/>
      <c r="G53" s="6"/>
      <c r="H53" s="6"/>
      <c r="I53" s="6"/>
      <c r="J53" s="6"/>
      <c r="K53" s="38"/>
    </row>
    <row r="54" spans="1:72" ht="18.5" x14ac:dyDescent="0.55000000000000004">
      <c r="A54" s="90" t="s">
        <v>112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3" t="e">
        <f>AVERAGE(C5:AG5,C7:AG7)</f>
        <v>#DIV/0!</v>
      </c>
      <c r="M54" s="94" t="s">
        <v>117</v>
      </c>
      <c r="N54" s="89" t="e">
        <f>AVERAGE(C6:AG6,C8:AG8)</f>
        <v>#DIV/0!</v>
      </c>
      <c r="S54" s="3"/>
    </row>
    <row r="55" spans="1:72" ht="22.5" customHeight="1" x14ac:dyDescent="0.55000000000000004">
      <c r="A55" s="91" t="s">
        <v>118</v>
      </c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3"/>
      <c r="M55" s="94"/>
      <c r="N55" s="89"/>
      <c r="S55" s="3"/>
    </row>
    <row r="56" spans="1:72" ht="22.5" customHeight="1" x14ac:dyDescent="0.55000000000000004">
      <c r="A56" s="90" t="s">
        <v>115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2">
        <f>MAX(C5:AG5,C7:AG7)</f>
        <v>0</v>
      </c>
      <c r="M56" s="92"/>
      <c r="N56" s="92"/>
    </row>
    <row r="57" spans="1:72" ht="22.5" customHeight="1" x14ac:dyDescent="0.55000000000000004">
      <c r="A57" s="96" t="s">
        <v>119</v>
      </c>
      <c r="B57" s="97"/>
      <c r="C57" s="97"/>
      <c r="D57" s="97"/>
      <c r="E57" s="97"/>
      <c r="F57" s="97"/>
      <c r="G57" s="97"/>
      <c r="H57" s="97"/>
      <c r="I57" s="97"/>
      <c r="J57" s="97"/>
      <c r="K57" s="98"/>
      <c r="L57" s="92"/>
      <c r="M57" s="92"/>
      <c r="N57" s="92"/>
    </row>
    <row r="58" spans="1:72" ht="22.5" customHeight="1" x14ac:dyDescent="0.55000000000000004">
      <c r="A58" s="95" t="s">
        <v>116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2">
        <f>COUNTIF(C5:AG5,"&gt;=135")+COUNTIF(C7:AG7,"&gt;=135")</f>
        <v>0</v>
      </c>
      <c r="M58" s="92"/>
      <c r="N58" s="92"/>
    </row>
    <row r="59" spans="1:72" x14ac:dyDescent="0.55000000000000004">
      <c r="A59" s="91" t="s">
        <v>120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  <c r="M59" s="92"/>
      <c r="N59" s="92"/>
    </row>
    <row r="61" spans="1:72" ht="20" x14ac:dyDescent="0.55000000000000004">
      <c r="A61" s="73" t="s">
        <v>86</v>
      </c>
      <c r="B61" s="73"/>
      <c r="C61" s="73"/>
    </row>
    <row r="63" spans="1:72" ht="18.5" thickBot="1" x14ac:dyDescent="0.6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</row>
    <row r="64" spans="1:72" x14ac:dyDescent="0.55000000000000004">
      <c r="A64" s="49"/>
    </row>
    <row r="65" spans="1:1" x14ac:dyDescent="0.55000000000000004">
      <c r="A65" s="49"/>
    </row>
    <row r="66" spans="1:1" x14ac:dyDescent="0.55000000000000004">
      <c r="A66" s="49"/>
    </row>
  </sheetData>
  <sheetProtection sheet="1" objects="1" scenarios="1"/>
  <mergeCells count="52">
    <mergeCell ref="A61:C61"/>
    <mergeCell ref="L58:N59"/>
    <mergeCell ref="A59:K59"/>
    <mergeCell ref="A58:K58"/>
    <mergeCell ref="A57:K57"/>
    <mergeCell ref="F2:J2"/>
    <mergeCell ref="N54:N55"/>
    <mergeCell ref="A54:K54"/>
    <mergeCell ref="A55:K55"/>
    <mergeCell ref="A56:K56"/>
    <mergeCell ref="L56:N57"/>
    <mergeCell ref="A47:C47"/>
    <mergeCell ref="L54:L55"/>
    <mergeCell ref="M54:M55"/>
    <mergeCell ref="L12:L16"/>
    <mergeCell ref="M12:M16"/>
    <mergeCell ref="N12:N16"/>
    <mergeCell ref="L1:O1"/>
    <mergeCell ref="A5:A6"/>
    <mergeCell ref="A7:A8"/>
    <mergeCell ref="A12:B16"/>
    <mergeCell ref="A3:B4"/>
    <mergeCell ref="A9:A11"/>
    <mergeCell ref="F1:J1"/>
    <mergeCell ref="C12:C16"/>
    <mergeCell ref="D12:D16"/>
    <mergeCell ref="E12:E16"/>
    <mergeCell ref="F12:F16"/>
    <mergeCell ref="G12:G16"/>
    <mergeCell ref="H12:H16"/>
    <mergeCell ref="I12:I16"/>
    <mergeCell ref="J12:J16"/>
    <mergeCell ref="K12:K16"/>
    <mergeCell ref="O12:O16"/>
    <mergeCell ref="P12:P16"/>
    <mergeCell ref="Q12:Q16"/>
    <mergeCell ref="R12:R16"/>
    <mergeCell ref="S12:S16"/>
    <mergeCell ref="T12:T16"/>
    <mergeCell ref="U12:U16"/>
    <mergeCell ref="V12:V16"/>
    <mergeCell ref="W12:W16"/>
    <mergeCell ref="X12:X16"/>
    <mergeCell ref="AD12:AD16"/>
    <mergeCell ref="AE12:AE16"/>
    <mergeCell ref="AF12:AF16"/>
    <mergeCell ref="AG12:AG16"/>
    <mergeCell ref="Y12:Y16"/>
    <mergeCell ref="Z12:Z16"/>
    <mergeCell ref="AA12:AA16"/>
    <mergeCell ref="AB12:AB16"/>
    <mergeCell ref="AC12:AC16"/>
  </mergeCells>
  <phoneticPr fontId="1"/>
  <conditionalFormatting sqref="C5:AG5">
    <cfRule type="cellIs" dxfId="23" priority="4" operator="greaterThan">
      <formula>134</formula>
    </cfRule>
  </conditionalFormatting>
  <conditionalFormatting sqref="C7:AG7">
    <cfRule type="cellIs" dxfId="22" priority="3" operator="greaterThan">
      <formula>134</formula>
    </cfRule>
  </conditionalFormatting>
  <conditionalFormatting sqref="C6:AG6">
    <cfRule type="cellIs" dxfId="21" priority="2" operator="greaterThan">
      <formula>84</formula>
    </cfRule>
  </conditionalFormatting>
  <conditionalFormatting sqref="C8:AG8">
    <cfRule type="cellIs" dxfId="20" priority="1" operator="greaterThan">
      <formula>84</formula>
    </cfRule>
  </conditionalFormatting>
  <dataValidations count="3">
    <dataValidation type="list" allowBlank="1" showInputMessage="1" showErrorMessage="1" sqref="D2">
      <formula1>"1,2,3,4,5,6,7,8,9,10,11,12"</formula1>
    </dataValidation>
    <dataValidation type="list" allowBlank="1" showInputMessage="1" showErrorMessage="1" sqref="B2">
      <formula1>"2025,2026,2027,2028"</formula1>
    </dataValidation>
    <dataValidation type="list" allowBlank="1" showInputMessage="1" showErrorMessage="1" sqref="C9:AG11">
      <formula1>"済"</formula1>
    </dataValidation>
  </dataValidations>
  <hyperlinks>
    <hyperlink ref="L1:O1" location="体重の記録表!A1" display="体重の記録票はこちら"/>
    <hyperlink ref="F1" location="血圧表!A1" display="家庭血圧の測り方について"/>
    <hyperlink ref="F1:J1" location="血圧の記録表!A47" display="家庭血圧の測り方はこちら"/>
    <hyperlink ref="A47:C47" location="血圧の記録表!A1" display="血圧の記録はこちら"/>
    <hyperlink ref="F2:J2" location="血圧の記録表!A59" display="血圧の結果はこちら"/>
    <hyperlink ref="A61:C61" location="血圧の記録表!A1" display="血圧の記録はこちら"/>
  </hyperlinks>
  <pageMargins left="0.7" right="0.7" top="0.75" bottom="0.75" header="0.3" footer="0.3"/>
  <pageSetup paperSize="9"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3"/>
  <sheetViews>
    <sheetView showGridLines="0" showZeros="0" zoomScaleNormal="100" zoomScaleSheetLayoutView="100" workbookViewId="0">
      <selection activeCell="D31" sqref="D31"/>
    </sheetView>
  </sheetViews>
  <sheetFormatPr defaultRowHeight="18" x14ac:dyDescent="0.55000000000000004"/>
  <cols>
    <col min="1" max="1" width="3.83203125" customWidth="1"/>
    <col min="4" max="4" width="14.5" bestFit="1" customWidth="1"/>
    <col min="5" max="5" width="4.25" customWidth="1"/>
    <col min="9" max="9" width="8.58203125" customWidth="1"/>
    <col min="17" max="17" width="3.83203125" customWidth="1"/>
  </cols>
  <sheetData>
    <row r="2" spans="1:13" x14ac:dyDescent="0.55000000000000004">
      <c r="B2" s="26" t="s">
        <v>16</v>
      </c>
      <c r="J2" s="107"/>
      <c r="K2" s="107"/>
      <c r="L2" s="107"/>
      <c r="M2" s="107"/>
    </row>
    <row r="3" spans="1:13" ht="18" customHeight="1" x14ac:dyDescent="0.55000000000000004">
      <c r="B3" s="109" t="s">
        <v>48</v>
      </c>
      <c r="C3" s="110"/>
      <c r="D3" s="110"/>
      <c r="E3" s="110"/>
      <c r="F3" s="110"/>
      <c r="G3" s="110"/>
      <c r="H3" s="110"/>
      <c r="I3" s="111"/>
    </row>
    <row r="4" spans="1:13" x14ac:dyDescent="0.55000000000000004">
      <c r="A4" s="12"/>
      <c r="B4" s="112"/>
      <c r="C4" s="113"/>
      <c r="D4" s="113"/>
      <c r="E4" s="113"/>
      <c r="F4" s="113"/>
      <c r="G4" s="113"/>
      <c r="H4" s="113"/>
      <c r="I4" s="114"/>
    </row>
    <row r="5" spans="1:13" x14ac:dyDescent="0.55000000000000004">
      <c r="A5" s="12"/>
      <c r="B5" s="115"/>
      <c r="C5" s="116"/>
      <c r="D5" s="116"/>
      <c r="E5" s="116"/>
      <c r="F5" s="116"/>
      <c r="G5" s="116"/>
      <c r="H5" s="116"/>
      <c r="I5" s="117"/>
    </row>
    <row r="6" spans="1:13" x14ac:dyDescent="0.55000000000000004">
      <c r="A6" s="6"/>
      <c r="B6" s="6"/>
      <c r="C6" s="6"/>
      <c r="D6" s="6"/>
      <c r="E6" s="6"/>
      <c r="F6" s="6"/>
      <c r="G6" s="6"/>
      <c r="H6" s="6"/>
      <c r="I6" s="6"/>
    </row>
    <row r="7" spans="1:13" x14ac:dyDescent="0.55000000000000004">
      <c r="A7" s="6"/>
      <c r="B7" s="27" t="s">
        <v>47</v>
      </c>
      <c r="E7" s="6"/>
      <c r="F7" s="6"/>
      <c r="G7" s="6"/>
      <c r="H7" s="6"/>
      <c r="L7" s="6"/>
    </row>
    <row r="8" spans="1:13" ht="18" customHeight="1" x14ac:dyDescent="0.55000000000000004">
      <c r="A8" s="6"/>
      <c r="B8" s="121" t="s">
        <v>78</v>
      </c>
      <c r="C8" s="122"/>
      <c r="D8" s="122"/>
      <c r="E8" s="122"/>
      <c r="F8" s="122"/>
      <c r="G8" s="122"/>
      <c r="H8" s="122"/>
      <c r="I8" s="123"/>
      <c r="K8" s="6"/>
      <c r="L8" s="6"/>
    </row>
    <row r="9" spans="1:13" x14ac:dyDescent="0.55000000000000004">
      <c r="A9" s="6"/>
      <c r="B9" s="124"/>
      <c r="C9" s="125"/>
      <c r="D9" s="125"/>
      <c r="E9" s="125"/>
      <c r="F9" s="125"/>
      <c r="G9" s="125"/>
      <c r="H9" s="125"/>
      <c r="I9" s="126"/>
      <c r="K9" s="6"/>
      <c r="L9" s="6"/>
    </row>
    <row r="10" spans="1:13" x14ac:dyDescent="0.55000000000000004">
      <c r="A10" s="6"/>
      <c r="B10" s="124"/>
      <c r="C10" s="125"/>
      <c r="D10" s="125"/>
      <c r="E10" s="125"/>
      <c r="F10" s="125"/>
      <c r="G10" s="125"/>
      <c r="H10" s="125"/>
      <c r="I10" s="126"/>
      <c r="K10" s="6"/>
    </row>
    <row r="11" spans="1:13" x14ac:dyDescent="0.55000000000000004">
      <c r="A11" s="6"/>
      <c r="B11" s="124"/>
      <c r="C11" s="125"/>
      <c r="D11" s="125"/>
      <c r="E11" s="125"/>
      <c r="F11" s="125"/>
      <c r="G11" s="125"/>
      <c r="H11" s="125"/>
      <c r="I11" s="126"/>
      <c r="K11" s="6"/>
    </row>
    <row r="12" spans="1:13" x14ac:dyDescent="0.55000000000000004">
      <c r="A12" s="6"/>
      <c r="B12" s="127"/>
      <c r="C12" s="128"/>
      <c r="D12" s="128"/>
      <c r="E12" s="128"/>
      <c r="F12" s="128"/>
      <c r="G12" s="128"/>
      <c r="H12" s="128"/>
      <c r="I12" s="129"/>
      <c r="K12" s="6"/>
    </row>
    <row r="13" spans="1:13" x14ac:dyDescent="0.55000000000000004">
      <c r="A13" s="6"/>
      <c r="E13" s="6"/>
      <c r="F13" s="6"/>
      <c r="G13" s="6"/>
    </row>
    <row r="14" spans="1:13" x14ac:dyDescent="0.55000000000000004">
      <c r="A14" s="6"/>
      <c r="B14" s="26" t="s">
        <v>64</v>
      </c>
      <c r="C14" s="6"/>
      <c r="D14" s="6"/>
      <c r="E14" s="6"/>
      <c r="F14" s="6"/>
      <c r="G14" s="6"/>
      <c r="H14" s="6" t="s">
        <v>32</v>
      </c>
      <c r="I14" s="6"/>
      <c r="J14" s="6"/>
      <c r="K14" s="6"/>
    </row>
    <row r="15" spans="1:13" x14ac:dyDescent="0.55000000000000004">
      <c r="A15" s="6"/>
      <c r="B15" s="20" t="s">
        <v>46</v>
      </c>
      <c r="C15" s="6"/>
      <c r="D15" s="6"/>
      <c r="E15" s="6"/>
      <c r="F15" s="6"/>
      <c r="G15" s="6"/>
      <c r="H15" s="99" t="s">
        <v>33</v>
      </c>
      <c r="I15" s="100"/>
      <c r="J15" s="99" t="s">
        <v>25</v>
      </c>
      <c r="K15" s="100"/>
    </row>
    <row r="16" spans="1:13" x14ac:dyDescent="0.55000000000000004">
      <c r="A16" s="6"/>
      <c r="B16" s="118" t="s">
        <v>21</v>
      </c>
      <c r="C16" s="118"/>
      <c r="D16" s="52"/>
      <c r="E16" s="18" t="s">
        <v>22</v>
      </c>
      <c r="F16" s="14"/>
      <c r="G16" s="6"/>
      <c r="H16" s="101" t="s">
        <v>29</v>
      </c>
      <c r="I16" s="102"/>
      <c r="J16" s="101" t="s">
        <v>34</v>
      </c>
      <c r="K16" s="102"/>
    </row>
    <row r="17" spans="1:15" x14ac:dyDescent="0.55000000000000004">
      <c r="A17" s="6"/>
      <c r="B17" s="118" t="s">
        <v>60</v>
      </c>
      <c r="C17" s="118"/>
      <c r="D17" s="53"/>
      <c r="E17" s="18" t="s">
        <v>4</v>
      </c>
      <c r="F17" s="14"/>
      <c r="G17" s="6"/>
      <c r="H17" s="119" t="s">
        <v>30</v>
      </c>
      <c r="I17" s="120"/>
      <c r="J17" s="119" t="s">
        <v>18</v>
      </c>
      <c r="K17" s="120"/>
    </row>
    <row r="18" spans="1:15" x14ac:dyDescent="0.55000000000000004">
      <c r="A18" s="6"/>
      <c r="B18" s="118" t="s">
        <v>61</v>
      </c>
      <c r="C18" s="118"/>
      <c r="D18" s="52"/>
      <c r="E18" s="18" t="s">
        <v>14</v>
      </c>
      <c r="F18" s="14"/>
      <c r="G18" s="6"/>
      <c r="H18" s="103" t="s">
        <v>39</v>
      </c>
      <c r="I18" s="104"/>
      <c r="J18" s="103" t="s">
        <v>35</v>
      </c>
      <c r="K18" s="104"/>
    </row>
    <row r="19" spans="1:15" x14ac:dyDescent="0.55000000000000004">
      <c r="A19" s="6"/>
      <c r="B19" s="6"/>
      <c r="C19" s="6"/>
      <c r="D19" s="108"/>
      <c r="E19" s="108"/>
      <c r="F19" s="6"/>
      <c r="G19" s="6"/>
      <c r="H19" s="103" t="s">
        <v>40</v>
      </c>
      <c r="I19" s="104"/>
      <c r="J19" s="103" t="s">
        <v>36</v>
      </c>
      <c r="K19" s="104"/>
    </row>
    <row r="20" spans="1:15" x14ac:dyDescent="0.55000000000000004">
      <c r="A20" s="6"/>
      <c r="B20" s="6" t="s">
        <v>49</v>
      </c>
      <c r="C20" s="6"/>
      <c r="D20" s="11"/>
      <c r="E20" s="6"/>
      <c r="F20" s="6"/>
      <c r="G20" s="6"/>
      <c r="H20" s="103" t="s">
        <v>41</v>
      </c>
      <c r="I20" s="104"/>
      <c r="J20" s="103" t="s">
        <v>37</v>
      </c>
      <c r="K20" s="104"/>
    </row>
    <row r="21" spans="1:15" x14ac:dyDescent="0.55000000000000004">
      <c r="A21" s="6"/>
      <c r="B21" s="29" t="s">
        <v>17</v>
      </c>
      <c r="C21" s="5"/>
      <c r="D21" s="2"/>
      <c r="G21" s="6"/>
      <c r="H21" s="103" t="s">
        <v>42</v>
      </c>
      <c r="I21" s="104"/>
      <c r="J21" s="103" t="s">
        <v>38</v>
      </c>
      <c r="K21" s="104"/>
    </row>
    <row r="22" spans="1:15" x14ac:dyDescent="0.55000000000000004">
      <c r="A22" s="6"/>
      <c r="B22" s="30" t="s">
        <v>50</v>
      </c>
      <c r="C22" s="4"/>
      <c r="D22" s="31"/>
      <c r="F22" s="21"/>
      <c r="G22" s="6"/>
      <c r="H22" s="24" t="s">
        <v>58</v>
      </c>
    </row>
    <row r="23" spans="1:15" x14ac:dyDescent="0.55000000000000004">
      <c r="A23" s="6"/>
      <c r="F23" s="22"/>
      <c r="G23" s="6"/>
      <c r="H23" s="25" t="s">
        <v>59</v>
      </c>
    </row>
    <row r="24" spans="1:15" x14ac:dyDescent="0.55000000000000004">
      <c r="B24" s="13" t="s">
        <v>45</v>
      </c>
      <c r="F24" s="14"/>
    </row>
    <row r="25" spans="1:15" x14ac:dyDescent="0.55000000000000004">
      <c r="B25" s="99" t="s">
        <v>15</v>
      </c>
      <c r="C25" s="100"/>
      <c r="D25" s="105" t="str">
        <f>IFERROR(ROUND((D17)/(D18*0.01)^2,1),"")</f>
        <v/>
      </c>
      <c r="E25" s="106"/>
      <c r="F25" s="14"/>
      <c r="H25" s="6" t="s">
        <v>55</v>
      </c>
    </row>
    <row r="26" spans="1:15" x14ac:dyDescent="0.55000000000000004">
      <c r="B26" s="99" t="s">
        <v>25</v>
      </c>
      <c r="C26" s="100"/>
      <c r="D26" s="130" t="str">
        <f>IF(D25="","",IF(D25&gt;=40,"肥満(4度)",IF(D25&gt;=35,"肥満(3度)",IF(D25&gt;=30,"肥満(2度)",IF(D25&gt;=25,"肥満(1度)",IF(D25&gt;=18.5,"適正体重",IF(D25&lt;18.5,"低体重(やせ型)")))))))</f>
        <v/>
      </c>
      <c r="E26" s="131"/>
      <c r="H26" s="99" t="s">
        <v>56</v>
      </c>
      <c r="I26" s="100"/>
      <c r="J26" s="101" t="s">
        <v>23</v>
      </c>
      <c r="K26" s="102"/>
      <c r="L26" s="119" t="s">
        <v>65</v>
      </c>
      <c r="M26" s="120"/>
      <c r="N26" s="103" t="s">
        <v>24</v>
      </c>
      <c r="O26" s="104"/>
    </row>
    <row r="27" spans="1:15" x14ac:dyDescent="0.55000000000000004">
      <c r="B27" s="99" t="s">
        <v>18</v>
      </c>
      <c r="C27" s="100"/>
      <c r="D27" s="15">
        <f>IFERROR((D18*0.01)^2*22,"")</f>
        <v>0</v>
      </c>
      <c r="E27" s="18" t="s">
        <v>19</v>
      </c>
      <c r="H27" s="99" t="s">
        <v>26</v>
      </c>
      <c r="I27" s="100"/>
      <c r="J27" s="101" t="s">
        <v>29</v>
      </c>
      <c r="K27" s="102"/>
      <c r="L27" s="119" t="s">
        <v>30</v>
      </c>
      <c r="M27" s="120"/>
      <c r="N27" s="103" t="s">
        <v>31</v>
      </c>
      <c r="O27" s="104"/>
    </row>
    <row r="28" spans="1:15" x14ac:dyDescent="0.55000000000000004">
      <c r="B28" s="99" t="s">
        <v>20</v>
      </c>
      <c r="C28" s="100"/>
      <c r="D28" s="16" t="str">
        <f>IF(D17-D27&lt;&gt;0,D17-D27,"")</f>
        <v/>
      </c>
      <c r="E28" s="18" t="s">
        <v>19</v>
      </c>
      <c r="F28" s="19"/>
      <c r="H28" s="99" t="s">
        <v>27</v>
      </c>
      <c r="I28" s="100"/>
      <c r="J28" s="101" t="s">
        <v>53</v>
      </c>
      <c r="K28" s="102"/>
      <c r="L28" s="119" t="s">
        <v>51</v>
      </c>
      <c r="M28" s="120"/>
      <c r="N28" s="103" t="s">
        <v>31</v>
      </c>
      <c r="O28" s="104"/>
    </row>
    <row r="29" spans="1:15" x14ac:dyDescent="0.55000000000000004">
      <c r="H29" s="99" t="s">
        <v>28</v>
      </c>
      <c r="I29" s="100"/>
      <c r="J29" s="101" t="s">
        <v>54</v>
      </c>
      <c r="K29" s="102"/>
      <c r="L29" s="119" t="s">
        <v>52</v>
      </c>
      <c r="M29" s="120"/>
      <c r="N29" s="103" t="s">
        <v>31</v>
      </c>
      <c r="O29" s="104"/>
    </row>
    <row r="30" spans="1:15" x14ac:dyDescent="0.55000000000000004">
      <c r="B30" s="13" t="s">
        <v>93</v>
      </c>
      <c r="C30" s="13"/>
      <c r="D30" s="6"/>
      <c r="E30" s="6"/>
      <c r="F30" s="6"/>
      <c r="H30" s="23" t="s">
        <v>57</v>
      </c>
    </row>
    <row r="31" spans="1:15" x14ac:dyDescent="0.55000000000000004">
      <c r="B31" s="13" t="s">
        <v>94</v>
      </c>
      <c r="C31" s="13"/>
      <c r="D31" s="6"/>
      <c r="E31" s="6"/>
      <c r="F31" s="6"/>
      <c r="H31" s="6" t="s">
        <v>62</v>
      </c>
    </row>
    <row r="32" spans="1:15" ht="20" x14ac:dyDescent="0.55000000000000004">
      <c r="B32" s="73" t="s">
        <v>95</v>
      </c>
      <c r="C32" s="73"/>
      <c r="D32" s="73"/>
      <c r="E32" s="6"/>
      <c r="F32" s="6"/>
      <c r="H32" s="23" t="s">
        <v>63</v>
      </c>
    </row>
    <row r="33" spans="14:14" x14ac:dyDescent="0.55000000000000004">
      <c r="N33" s="23" t="s">
        <v>76</v>
      </c>
    </row>
  </sheetData>
  <sheetProtection sheet="1" objects="1" scenarios="1"/>
  <mergeCells count="44">
    <mergeCell ref="B32:D32"/>
    <mergeCell ref="L26:M26"/>
    <mergeCell ref="L27:M27"/>
    <mergeCell ref="L28:M28"/>
    <mergeCell ref="L29:M29"/>
    <mergeCell ref="D26:E26"/>
    <mergeCell ref="B27:C27"/>
    <mergeCell ref="B28:C28"/>
    <mergeCell ref="N26:O26"/>
    <mergeCell ref="N27:O27"/>
    <mergeCell ref="N28:O28"/>
    <mergeCell ref="N29:O29"/>
    <mergeCell ref="H27:I27"/>
    <mergeCell ref="H28:I28"/>
    <mergeCell ref="H29:I29"/>
    <mergeCell ref="J27:K27"/>
    <mergeCell ref="J28:K28"/>
    <mergeCell ref="J29:K29"/>
    <mergeCell ref="J2:M2"/>
    <mergeCell ref="D19:E19"/>
    <mergeCell ref="B3:I5"/>
    <mergeCell ref="B16:C16"/>
    <mergeCell ref="B17:C17"/>
    <mergeCell ref="B18:C18"/>
    <mergeCell ref="H15:I15"/>
    <mergeCell ref="J17:K17"/>
    <mergeCell ref="J18:K18"/>
    <mergeCell ref="J19:K19"/>
    <mergeCell ref="H16:I16"/>
    <mergeCell ref="H17:I17"/>
    <mergeCell ref="H18:I18"/>
    <mergeCell ref="H19:I19"/>
    <mergeCell ref="B8:I12"/>
    <mergeCell ref="B25:C25"/>
    <mergeCell ref="B26:C26"/>
    <mergeCell ref="J15:K15"/>
    <mergeCell ref="J16:K16"/>
    <mergeCell ref="J20:K20"/>
    <mergeCell ref="J21:K21"/>
    <mergeCell ref="H20:I20"/>
    <mergeCell ref="H21:I21"/>
    <mergeCell ref="J26:K26"/>
    <mergeCell ref="H26:I26"/>
    <mergeCell ref="D25:E25"/>
  </mergeCells>
  <phoneticPr fontId="1"/>
  <conditionalFormatting sqref="D16">
    <cfRule type="expression" dxfId="19" priority="3">
      <formula>ISBLANK($D$16)</formula>
    </cfRule>
  </conditionalFormatting>
  <conditionalFormatting sqref="D17">
    <cfRule type="expression" dxfId="18" priority="2">
      <formula>ISBLANK($D$17)</formula>
    </cfRule>
  </conditionalFormatting>
  <conditionalFormatting sqref="D18">
    <cfRule type="expression" dxfId="17" priority="1">
      <formula>ISBLANK($D$16)</formula>
    </cfRule>
  </conditionalFormatting>
  <conditionalFormatting sqref="L27">
    <cfRule type="expression" dxfId="16" priority="50">
      <formula>AND($D$16&gt;=18,$D$16&lt;=49,$D$25&gt;=18.5,$D$25&lt;=24.99)</formula>
    </cfRule>
  </conditionalFormatting>
  <conditionalFormatting sqref="L28">
    <cfRule type="expression" dxfId="15" priority="51">
      <formula>AND($D$16&gt;=50,$D$16&lt;=64,$D$25&gt;=20,$D$25&lt;=24.9)</formula>
    </cfRule>
  </conditionalFormatting>
  <conditionalFormatting sqref="L29">
    <cfRule type="expression" dxfId="14" priority="52">
      <formula>AND($D$16&gt;=65,$D$25&gt;=21.5,$D$25&lt;=24.9)</formula>
    </cfRule>
  </conditionalFormatting>
  <conditionalFormatting sqref="J27">
    <cfRule type="expression" dxfId="13" priority="53">
      <formula>AND($D$16&gt;=18,$D$16&lt;=49,$D$25&lt;=18.5)</formula>
    </cfRule>
  </conditionalFormatting>
  <conditionalFormatting sqref="J28">
    <cfRule type="expression" dxfId="12" priority="54">
      <formula>AND($D$16&gt;=50,$D$16&lt;=64,$D$25&lt;=19.99)</formula>
    </cfRule>
  </conditionalFormatting>
  <conditionalFormatting sqref="J29">
    <cfRule type="expression" dxfId="11" priority="55">
      <formula>AND($D$16&gt;=65,$D$25&lt;=21.4)</formula>
    </cfRule>
  </conditionalFormatting>
  <conditionalFormatting sqref="N27">
    <cfRule type="expression" dxfId="10" priority="56">
      <formula>AND($D$16&gt;=18,$D$16&lt;=49,$D$25&gt;=25)</formula>
    </cfRule>
  </conditionalFormatting>
  <conditionalFormatting sqref="N28">
    <cfRule type="expression" dxfId="9" priority="57">
      <formula>AND($D$16&gt;=50,$D$16&lt;=64,$D$25&gt;=25)</formula>
    </cfRule>
  </conditionalFormatting>
  <conditionalFormatting sqref="N29">
    <cfRule type="expression" dxfId="8" priority="58">
      <formula>AND($D$16&gt;=65,$D$25&gt;=25)</formula>
    </cfRule>
  </conditionalFormatting>
  <conditionalFormatting sqref="J16">
    <cfRule type="expression" dxfId="7" priority="59" stopIfTrue="1">
      <formula>AND($D$25&lt;=18.49)</formula>
    </cfRule>
  </conditionalFormatting>
  <conditionalFormatting sqref="J17">
    <cfRule type="expression" dxfId="6" priority="60" stopIfTrue="1">
      <formula>AND($D$25&gt;=18.5,$D$25&lt;=24.99)</formula>
    </cfRule>
  </conditionalFormatting>
  <conditionalFormatting sqref="J18">
    <cfRule type="expression" dxfId="5" priority="61" stopIfTrue="1">
      <formula>AND($D$25&gt;=25,$D$25&lt;=29.99)</formula>
    </cfRule>
  </conditionalFormatting>
  <conditionalFormatting sqref="J19">
    <cfRule type="expression" dxfId="4" priority="62" stopIfTrue="1">
      <formula>AND($D$25&gt;=30,$D$25&lt;34.99)</formula>
    </cfRule>
  </conditionalFormatting>
  <conditionalFormatting sqref="J20">
    <cfRule type="expression" dxfId="3" priority="63" stopIfTrue="1">
      <formula>AND($D$25&gt;=35,$D$25&lt;=39.99)</formula>
    </cfRule>
  </conditionalFormatting>
  <conditionalFormatting sqref="J21">
    <cfRule type="expression" dxfId="2" priority="64" stopIfTrue="1">
      <formula>AND(D25&lt;&gt;"",$D$25&gt;=40)</formula>
    </cfRule>
  </conditionalFormatting>
  <dataValidations xWindow="387" yWindow="654" count="3">
    <dataValidation allowBlank="1" showInputMessage="1" showErrorMessage="1" error="ご年齢を入力してください。" prompt="年齢を入力してください。" sqref="D16"/>
    <dataValidation allowBlank="1" showInputMessage="1" showErrorMessage="1" prompt="体重を入力してくだいで" sqref="D17"/>
    <dataValidation allowBlank="1" showInputMessage="1" showErrorMessage="1" prompt="身長を入力してください。" sqref="D18"/>
  </dataValidations>
  <hyperlinks>
    <hyperlink ref="B32:D32" location="体重の記録表!A1" display="体重の記録表はこちら"/>
  </hyperlinks>
  <pageMargins left="0" right="0" top="0" bottom="0" header="0.31496062992125984" footer="0.31496062992125984"/>
  <pageSetup paperSize="70" scale="4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showGridLines="0" tabSelected="1" zoomScale="92" zoomScaleNormal="92" workbookViewId="0">
      <selection activeCell="G7" sqref="G7"/>
    </sheetView>
  </sheetViews>
  <sheetFormatPr defaultRowHeight="18" x14ac:dyDescent="0.55000000000000004"/>
  <cols>
    <col min="1" max="1" width="4.83203125" bestFit="1" customWidth="1"/>
    <col min="2" max="2" width="8.5" bestFit="1" customWidth="1"/>
    <col min="3" max="3" width="7.25" bestFit="1" customWidth="1"/>
    <col min="4" max="33" width="6.33203125" bestFit="1" customWidth="1"/>
  </cols>
  <sheetData>
    <row r="1" spans="1:33" ht="20" x14ac:dyDescent="0.55000000000000004">
      <c r="A1" s="28" t="s">
        <v>43</v>
      </c>
      <c r="B1" s="10"/>
      <c r="F1" s="73" t="s">
        <v>98</v>
      </c>
      <c r="G1" s="73"/>
      <c r="H1" s="73"/>
      <c r="I1" s="73"/>
      <c r="J1" s="73" t="s">
        <v>67</v>
      </c>
      <c r="K1" s="73"/>
      <c r="L1" s="73"/>
      <c r="M1" s="73"/>
      <c r="N1" s="36"/>
      <c r="O1" s="3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x14ac:dyDescent="0.55000000000000004">
      <c r="A2" s="6"/>
      <c r="B2" s="134">
        <v>2025</v>
      </c>
      <c r="C2" s="6" t="s">
        <v>0</v>
      </c>
      <c r="D2" s="134">
        <v>8</v>
      </c>
      <c r="E2" s="6" t="s">
        <v>1</v>
      </c>
      <c r="F2" s="6"/>
      <c r="N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55000000000000004">
      <c r="A3" s="82" t="s">
        <v>2</v>
      </c>
      <c r="B3" s="83"/>
      <c r="C3" s="7">
        <f>DATE($B$2,$D$2,1)</f>
        <v>45870</v>
      </c>
      <c r="D3" s="7">
        <f>C3+1</f>
        <v>45871</v>
      </c>
      <c r="E3" s="7">
        <f>D3+1</f>
        <v>45872</v>
      </c>
      <c r="F3" s="7">
        <f t="shared" ref="F3:X3" si="0">E3+1</f>
        <v>45873</v>
      </c>
      <c r="G3" s="7">
        <f t="shared" si="0"/>
        <v>45874</v>
      </c>
      <c r="H3" s="7">
        <f t="shared" si="0"/>
        <v>45875</v>
      </c>
      <c r="I3" s="7">
        <f t="shared" si="0"/>
        <v>45876</v>
      </c>
      <c r="J3" s="7">
        <f t="shared" si="0"/>
        <v>45877</v>
      </c>
      <c r="K3" s="7">
        <f t="shared" si="0"/>
        <v>45878</v>
      </c>
      <c r="L3" s="7">
        <f t="shared" si="0"/>
        <v>45879</v>
      </c>
      <c r="M3" s="7">
        <f t="shared" si="0"/>
        <v>45880</v>
      </c>
      <c r="N3" s="7">
        <f t="shared" si="0"/>
        <v>45881</v>
      </c>
      <c r="O3" s="7">
        <f t="shared" si="0"/>
        <v>45882</v>
      </c>
      <c r="P3" s="7">
        <f t="shared" si="0"/>
        <v>45883</v>
      </c>
      <c r="Q3" s="7">
        <f t="shared" si="0"/>
        <v>45884</v>
      </c>
      <c r="R3" s="7">
        <f t="shared" si="0"/>
        <v>45885</v>
      </c>
      <c r="S3" s="7">
        <f t="shared" si="0"/>
        <v>45886</v>
      </c>
      <c r="T3" s="7">
        <f t="shared" si="0"/>
        <v>45887</v>
      </c>
      <c r="U3" s="7">
        <f t="shared" si="0"/>
        <v>45888</v>
      </c>
      <c r="V3" s="7">
        <f t="shared" si="0"/>
        <v>45889</v>
      </c>
      <c r="W3" s="7">
        <f t="shared" si="0"/>
        <v>45890</v>
      </c>
      <c r="X3" s="7">
        <f t="shared" si="0"/>
        <v>45891</v>
      </c>
      <c r="Y3" s="7">
        <f>X3+1</f>
        <v>45892</v>
      </c>
      <c r="Z3" s="7">
        <f>Y3+1</f>
        <v>45893</v>
      </c>
      <c r="AA3" s="7">
        <f t="shared" ref="AA3:AD3" si="1">Z3+1</f>
        <v>45894</v>
      </c>
      <c r="AB3" s="7">
        <f t="shared" si="1"/>
        <v>45895</v>
      </c>
      <c r="AC3" s="7">
        <f t="shared" si="1"/>
        <v>45896</v>
      </c>
      <c r="AD3" s="7">
        <f t="shared" si="1"/>
        <v>45897</v>
      </c>
      <c r="AE3" s="7">
        <f>IF(AD3="","",IF(MONTH(AD3)=MONTH(AD3+1),AD3+1,""))</f>
        <v>45898</v>
      </c>
      <c r="AF3" s="7">
        <f t="shared" ref="AF3:AG3" si="2">IF(AE3="","",IF(MONTH(AE3)=MONTH(AE3+1),AE3+1,""))</f>
        <v>45899</v>
      </c>
      <c r="AG3" s="7">
        <f t="shared" si="2"/>
        <v>45900</v>
      </c>
    </row>
    <row r="4" spans="1:33" x14ac:dyDescent="0.55000000000000004">
      <c r="A4" s="84"/>
      <c r="B4" s="85"/>
      <c r="C4" s="8" t="str">
        <f>TEXT(C3,"aaa")</f>
        <v>金</v>
      </c>
      <c r="D4" s="8" t="str">
        <f t="shared" ref="D4:AG4" si="3">TEXT(D3,"aaa")</f>
        <v>土</v>
      </c>
      <c r="E4" s="8" t="str">
        <f t="shared" si="3"/>
        <v>日</v>
      </c>
      <c r="F4" s="8" t="str">
        <f t="shared" si="3"/>
        <v>月</v>
      </c>
      <c r="G4" s="8" t="str">
        <f t="shared" si="3"/>
        <v>火</v>
      </c>
      <c r="H4" s="8" t="str">
        <f t="shared" si="3"/>
        <v>水</v>
      </c>
      <c r="I4" s="8" t="str">
        <f t="shared" si="3"/>
        <v>木</v>
      </c>
      <c r="J4" s="8" t="str">
        <f t="shared" si="3"/>
        <v>金</v>
      </c>
      <c r="K4" s="8" t="str">
        <f t="shared" si="3"/>
        <v>土</v>
      </c>
      <c r="L4" s="8" t="str">
        <f t="shared" si="3"/>
        <v>日</v>
      </c>
      <c r="M4" s="8" t="str">
        <f t="shared" si="3"/>
        <v>月</v>
      </c>
      <c r="N4" s="8" t="str">
        <f t="shared" si="3"/>
        <v>火</v>
      </c>
      <c r="O4" s="8" t="str">
        <f t="shared" si="3"/>
        <v>水</v>
      </c>
      <c r="P4" s="8" t="str">
        <f t="shared" si="3"/>
        <v>木</v>
      </c>
      <c r="Q4" s="8" t="str">
        <f t="shared" si="3"/>
        <v>金</v>
      </c>
      <c r="R4" s="8" t="str">
        <f t="shared" si="3"/>
        <v>土</v>
      </c>
      <c r="S4" s="8" t="str">
        <f t="shared" si="3"/>
        <v>日</v>
      </c>
      <c r="T4" s="8" t="str">
        <f t="shared" si="3"/>
        <v>月</v>
      </c>
      <c r="U4" s="8" t="str">
        <f t="shared" si="3"/>
        <v>火</v>
      </c>
      <c r="V4" s="8" t="str">
        <f t="shared" si="3"/>
        <v>水</v>
      </c>
      <c r="W4" s="8" t="str">
        <f t="shared" si="3"/>
        <v>木</v>
      </c>
      <c r="X4" s="8" t="str">
        <f t="shared" si="3"/>
        <v>金</v>
      </c>
      <c r="Y4" s="8" t="str">
        <f t="shared" si="3"/>
        <v>土</v>
      </c>
      <c r="Z4" s="8" t="str">
        <f t="shared" si="3"/>
        <v>日</v>
      </c>
      <c r="AA4" s="8" t="str">
        <f t="shared" si="3"/>
        <v>月</v>
      </c>
      <c r="AB4" s="8" t="str">
        <f t="shared" si="3"/>
        <v>火</v>
      </c>
      <c r="AC4" s="8" t="str">
        <f t="shared" si="3"/>
        <v>水</v>
      </c>
      <c r="AD4" s="8" t="str">
        <f t="shared" si="3"/>
        <v>木</v>
      </c>
      <c r="AE4" s="8" t="str">
        <f t="shared" si="3"/>
        <v>金</v>
      </c>
      <c r="AF4" s="8" t="str">
        <f t="shared" si="3"/>
        <v>土</v>
      </c>
      <c r="AG4" s="8" t="str">
        <f t="shared" si="3"/>
        <v>日</v>
      </c>
    </row>
    <row r="5" spans="1:33" x14ac:dyDescent="0.55000000000000004">
      <c r="A5" s="132" t="s">
        <v>3</v>
      </c>
      <c r="B5" s="13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spans="1:33" x14ac:dyDescent="0.55000000000000004">
      <c r="A6" s="132" t="s">
        <v>44</v>
      </c>
      <c r="B6" s="133"/>
      <c r="C6" s="54"/>
      <c r="D6" s="54" t="str">
        <f>IF(C6="","",C6)</f>
        <v/>
      </c>
      <c r="E6" s="55" t="str">
        <f>D6</f>
        <v/>
      </c>
      <c r="F6" s="54" t="str">
        <f t="shared" ref="F6:AG6" si="4">E6</f>
        <v/>
      </c>
      <c r="G6" s="54" t="str">
        <f t="shared" si="4"/>
        <v/>
      </c>
      <c r="H6" s="54" t="str">
        <f t="shared" si="4"/>
        <v/>
      </c>
      <c r="I6" s="54" t="str">
        <f t="shared" si="4"/>
        <v/>
      </c>
      <c r="J6" s="54" t="str">
        <f t="shared" si="4"/>
        <v/>
      </c>
      <c r="K6" s="54" t="str">
        <f t="shared" si="4"/>
        <v/>
      </c>
      <c r="L6" s="54" t="str">
        <f t="shared" si="4"/>
        <v/>
      </c>
      <c r="M6" s="54" t="str">
        <f t="shared" si="4"/>
        <v/>
      </c>
      <c r="N6" s="54" t="str">
        <f t="shared" si="4"/>
        <v/>
      </c>
      <c r="O6" s="54" t="str">
        <f t="shared" si="4"/>
        <v/>
      </c>
      <c r="P6" s="54" t="str">
        <f t="shared" si="4"/>
        <v/>
      </c>
      <c r="Q6" s="54" t="str">
        <f t="shared" si="4"/>
        <v/>
      </c>
      <c r="R6" s="54" t="str">
        <f t="shared" si="4"/>
        <v/>
      </c>
      <c r="S6" s="54" t="str">
        <f t="shared" si="4"/>
        <v/>
      </c>
      <c r="T6" s="54" t="str">
        <f t="shared" si="4"/>
        <v/>
      </c>
      <c r="U6" s="54" t="str">
        <f t="shared" si="4"/>
        <v/>
      </c>
      <c r="V6" s="54" t="str">
        <f t="shared" si="4"/>
        <v/>
      </c>
      <c r="W6" s="54" t="str">
        <f t="shared" si="4"/>
        <v/>
      </c>
      <c r="X6" s="54" t="str">
        <f t="shared" si="4"/>
        <v/>
      </c>
      <c r="Y6" s="54" t="str">
        <f t="shared" si="4"/>
        <v/>
      </c>
      <c r="Z6" s="54" t="str">
        <f t="shared" si="4"/>
        <v/>
      </c>
      <c r="AA6" s="54" t="str">
        <f t="shared" si="4"/>
        <v/>
      </c>
      <c r="AB6" s="54" t="str">
        <f t="shared" si="4"/>
        <v/>
      </c>
      <c r="AC6" s="54" t="str">
        <f t="shared" si="4"/>
        <v/>
      </c>
      <c r="AD6" s="54" t="str">
        <f t="shared" si="4"/>
        <v/>
      </c>
      <c r="AE6" s="54" t="str">
        <f t="shared" si="4"/>
        <v/>
      </c>
      <c r="AF6" s="54" t="str">
        <f t="shared" si="4"/>
        <v/>
      </c>
      <c r="AG6" s="54" t="str">
        <f t="shared" si="4"/>
        <v/>
      </c>
    </row>
    <row r="7" spans="1:33" x14ac:dyDescent="0.55000000000000004">
      <c r="A7" s="76" t="s">
        <v>6</v>
      </c>
      <c r="B7" s="77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</row>
    <row r="8" spans="1:33" x14ac:dyDescent="0.55000000000000004">
      <c r="A8" s="78"/>
      <c r="B8" s="79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1:33" x14ac:dyDescent="0.55000000000000004">
      <c r="A9" s="78"/>
      <c r="B9" s="79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</row>
    <row r="10" spans="1:33" x14ac:dyDescent="0.55000000000000004">
      <c r="A10" s="78"/>
      <c r="B10" s="79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x14ac:dyDescent="0.55000000000000004">
      <c r="A11" s="80"/>
      <c r="B11" s="81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32" spans="30:30" x14ac:dyDescent="0.55000000000000004">
      <c r="AD32" s="6" t="s">
        <v>110</v>
      </c>
    </row>
    <row r="33" spans="1:34" ht="18.5" thickBot="1" x14ac:dyDescent="0.6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</row>
    <row r="35" spans="1:34" ht="20.5" x14ac:dyDescent="0.55000000000000004">
      <c r="A35" s="34" t="s">
        <v>99</v>
      </c>
      <c r="B35" s="33"/>
      <c r="C35" s="33"/>
      <c r="D35" s="33"/>
      <c r="E35" s="33"/>
      <c r="F35" s="33"/>
    </row>
    <row r="36" spans="1:34" ht="18.5" x14ac:dyDescent="0.55000000000000004">
      <c r="A36" s="33" t="s">
        <v>101</v>
      </c>
      <c r="B36" s="33"/>
      <c r="C36" s="33"/>
      <c r="D36" s="33"/>
      <c r="E36" s="33"/>
      <c r="F36" s="33"/>
    </row>
    <row r="37" spans="1:34" ht="18.5" x14ac:dyDescent="0.55000000000000004">
      <c r="A37" s="33" t="s">
        <v>100</v>
      </c>
      <c r="B37" s="33"/>
      <c r="C37" s="33"/>
      <c r="D37" s="33"/>
      <c r="E37" s="33"/>
      <c r="F37" s="33"/>
    </row>
    <row r="38" spans="1:34" ht="18.5" x14ac:dyDescent="0.55000000000000004">
      <c r="A38" s="33"/>
      <c r="B38" s="33"/>
      <c r="C38" s="33"/>
      <c r="D38" s="33"/>
      <c r="E38" s="33"/>
      <c r="F38" s="33"/>
    </row>
    <row r="39" spans="1:34" ht="18.5" x14ac:dyDescent="0.55000000000000004">
      <c r="A39" s="33" t="s">
        <v>102</v>
      </c>
      <c r="B39" s="33"/>
      <c r="C39" s="33"/>
      <c r="D39" s="33"/>
      <c r="E39" s="33"/>
      <c r="F39" s="33"/>
    </row>
    <row r="40" spans="1:34" ht="18.5" x14ac:dyDescent="0.55000000000000004">
      <c r="A40" s="33" t="s">
        <v>103</v>
      </c>
      <c r="B40" s="33"/>
      <c r="C40" s="33"/>
      <c r="D40" s="33"/>
      <c r="E40" s="33"/>
      <c r="F40" s="33"/>
    </row>
    <row r="41" spans="1:34" ht="18.5" x14ac:dyDescent="0.55000000000000004">
      <c r="E41" s="33"/>
      <c r="F41" s="33"/>
    </row>
    <row r="42" spans="1:34" ht="20" x14ac:dyDescent="0.55000000000000004">
      <c r="A42" s="73" t="s">
        <v>104</v>
      </c>
      <c r="B42" s="73"/>
      <c r="C42" s="73"/>
      <c r="D42" s="73"/>
      <c r="E42" s="33"/>
      <c r="F42" s="33"/>
    </row>
    <row r="43" spans="1:34" ht="18.5" x14ac:dyDescent="0.55000000000000004">
      <c r="A43" s="33"/>
      <c r="B43" s="33"/>
      <c r="C43" s="33"/>
      <c r="D43" s="33"/>
      <c r="E43" s="33"/>
      <c r="F43" s="33"/>
    </row>
    <row r="44" spans="1:34" ht="18.5" x14ac:dyDescent="0.55000000000000004">
      <c r="A44" s="33"/>
      <c r="B44" s="33"/>
      <c r="C44" s="33"/>
      <c r="D44" s="33"/>
      <c r="E44" s="33"/>
      <c r="F44" s="33"/>
    </row>
  </sheetData>
  <sheetProtection sheet="1" objects="1" scenarios="1"/>
  <mergeCells count="7">
    <mergeCell ref="A42:D42"/>
    <mergeCell ref="F1:I1"/>
    <mergeCell ref="J1:M1"/>
    <mergeCell ref="A3:B4"/>
    <mergeCell ref="A7:B11"/>
    <mergeCell ref="A5:B5"/>
    <mergeCell ref="A6:B6"/>
  </mergeCells>
  <phoneticPr fontId="1"/>
  <conditionalFormatting sqref="C5:AG5">
    <cfRule type="cellIs" dxfId="1" priority="5" operator="greaterThan">
      <formula>134</formula>
    </cfRule>
  </conditionalFormatting>
  <conditionalFormatting sqref="C6">
    <cfRule type="expression" dxfId="0" priority="1">
      <formula>ISBLANK($C$6)</formula>
    </cfRule>
  </conditionalFormatting>
  <dataValidations xWindow="228" yWindow="598" count="3">
    <dataValidation type="list" allowBlank="1" showInputMessage="1" showErrorMessage="1" sqref="B2">
      <formula1>"2025,2026,2027,2028"</formula1>
    </dataValidation>
    <dataValidation type="list" allowBlank="1" showInputMessage="1" showErrorMessage="1" sqref="D2">
      <formula1>"1,2,3,4,5,6,7,8,9,10,11,12"</formula1>
    </dataValidation>
    <dataValidation allowBlank="1" showInputMessage="1" showErrorMessage="1" promptTitle="目標体重" prompt="目標体重を入力してください。" sqref="C6"/>
  </dataValidations>
  <hyperlinks>
    <hyperlink ref="A42:D42" location="体重の記録表!A1" display="体重の記録票はこちら"/>
    <hyperlink ref="F1:H1" location="体重の記録表!A43" display="体重の測り方はこちら"/>
    <hyperlink ref="J1:M1" location="適正体重とBMI!A1" display="適正体重とBMIについて"/>
  </hyperlink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はじめに</vt:lpstr>
      <vt:lpstr>血圧の記録表</vt:lpstr>
      <vt:lpstr>適正体重とBMI</vt:lpstr>
      <vt:lpstr>体重の記録表</vt:lpstr>
      <vt:lpstr>はじめに!Print_Area</vt:lpstr>
      <vt:lpstr>血圧の記録表!Print_Area</vt:lpstr>
      <vt:lpstr>適正体重とBMI!Print_Area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オカムラ　テツヤ</cp:lastModifiedBy>
  <cp:lastPrinted>2025-08-07T00:28:33Z</cp:lastPrinted>
  <dcterms:created xsi:type="dcterms:W3CDTF">2025-06-03T07:52:48Z</dcterms:created>
  <dcterms:modified xsi:type="dcterms:W3CDTF">2025-08-07T06:39:10Z</dcterms:modified>
</cp:coreProperties>
</file>