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6885" windowHeight="3855" activeTab="0"/>
  </bookViews>
  <sheets>
    <sheet name="総量規制（硫黄酸化物）" sheetId="1" r:id="rId1"/>
    <sheet name="総量規制（窒素酸化物）" sheetId="2" r:id="rId2"/>
  </sheets>
  <definedNames/>
  <calcPr fullCalcOnLoad="1"/>
</workbook>
</file>

<file path=xl/sharedStrings.xml><?xml version="1.0" encoding="utf-8"?>
<sst xmlns="http://schemas.openxmlformats.org/spreadsheetml/2006/main" count="99" uniqueCount="93">
  <si>
    <t>施設番号</t>
  </si>
  <si>
    <t>脱硫効率</t>
  </si>
  <si>
    <t>施設の種類　</t>
  </si>
  <si>
    <t>処理前</t>
  </si>
  <si>
    <t>処理後</t>
  </si>
  <si>
    <t>0.9×(Wf+Wif)</t>
  </si>
  <si>
    <t>重油換算燃料使用量(t/日)</t>
  </si>
  <si>
    <t>備考</t>
  </si>
  <si>
    <t>施設の
設置年月日</t>
  </si>
  <si>
    <t>合計</t>
  </si>
  <si>
    <t>ａ値</t>
  </si>
  <si>
    <t>種類</t>
  </si>
  <si>
    <t>混焼割合
(％)</t>
  </si>
  <si>
    <t>硫黄分
(％)</t>
  </si>
  <si>
    <t>Ｗ</t>
  </si>
  <si>
    <t>&lt;1&gt;</t>
  </si>
  <si>
    <t>&lt;2&gt;</t>
  </si>
  <si>
    <t>処理前</t>
  </si>
  <si>
    <t>燃料の特別の換算係数</t>
  </si>
  <si>
    <t>施設係数</t>
  </si>
  <si>
    <t>法対象施設合計</t>
  </si>
  <si>
    <r>
      <t>使用する原料及び</t>
    </r>
    <r>
      <rPr>
        <sz val="9"/>
        <rFont val="ＭＳ 明朝"/>
        <family val="1"/>
      </rPr>
      <t>燃料</t>
    </r>
  </si>
  <si>
    <r>
      <t>液体燃料の</t>
    </r>
    <r>
      <rPr>
        <sz val="9"/>
        <rFont val="ＭＳ 明朝"/>
        <family val="1"/>
      </rPr>
      <t>比重</t>
    </r>
  </si>
  <si>
    <t>=&lt;1&gt;+&lt;2&gt;</t>
  </si>
  <si>
    <t>Ｗf</t>
  </si>
  <si>
    <t>Ｗi</t>
  </si>
  <si>
    <t>Ｗif</t>
  </si>
  <si>
    <t>Ｗif</t>
  </si>
  <si>
    <t>Ｗm</t>
  </si>
  <si>
    <t>Ｗm</t>
  </si>
  <si>
    <t>Ｗim</t>
  </si>
  <si>
    <t>Ｗim</t>
  </si>
  <si>
    <t>&lt;3&gt;</t>
  </si>
  <si>
    <t>&lt;4&gt;</t>
  </si>
  <si>
    <t>&lt;5&gt;</t>
  </si>
  <si>
    <r>
      <t>Ｗ</t>
    </r>
    <r>
      <rPr>
        <sz val="8"/>
        <rFont val="ＭＳ 明朝"/>
        <family val="1"/>
      </rPr>
      <t>=Ｗf+Ｗm</t>
    </r>
  </si>
  <si>
    <r>
      <t>Ｗi</t>
    </r>
    <r>
      <rPr>
        <sz val="8"/>
        <rFont val="ＭＳ 明朝"/>
        <family val="1"/>
      </rPr>
      <t>=Ｗif+Ｗim</t>
    </r>
  </si>
  <si>
    <t>Ｃ･Ｖ</t>
  </si>
  <si>
    <t>Ｃi･Ｖi</t>
  </si>
  <si>
    <t>許容排出量</t>
  </si>
  <si>
    <t>&lt;2&gt;)/(7×&lt;3&gt;)</t>
  </si>
  <si>
    <t>(7×&lt;4&gt;)</t>
  </si>
  <si>
    <r>
      <t>※</t>
    </r>
    <r>
      <rPr>
        <sz val="9"/>
        <rFont val="ＭＳ 明朝"/>
        <family val="1"/>
      </rPr>
      <t xml:space="preserve">
通常の使用計画</t>
    </r>
  </si>
  <si>
    <r>
      <t>※</t>
    </r>
    <r>
      <rPr>
        <sz val="9"/>
        <rFont val="ＭＳ 明朝"/>
        <family val="1"/>
      </rPr>
      <t xml:space="preserve"> 燃料中許容S分(％)=(Ｑ-</t>
    </r>
  </si>
  <si>
    <r>
      <t>※</t>
    </r>
    <r>
      <rPr>
        <sz val="9"/>
        <rFont val="ＭＳ 明朝"/>
        <family val="1"/>
      </rPr>
      <t xml:space="preserve"> 使用燃料S分(％)=&lt;5&gt;/</t>
    </r>
  </si>
  <si>
    <r>
      <t>燃料からの
SOx排出量
(Nm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/h)</t>
    </r>
  </si>
  <si>
    <r>
      <t>原料からの
SOx排出量
(Nm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/h)</t>
    </r>
  </si>
  <si>
    <t>原料及び燃料使用量の重油換算値ＷSOx
(kL/h)</t>
  </si>
  <si>
    <r>
      <t>実燃料使用量
(kL/日)
(10</t>
    </r>
    <r>
      <rPr>
        <vertAlign val="superscript"/>
        <sz val="11"/>
        <rFont val="ＭＳ 明朝"/>
        <family val="1"/>
      </rPr>
      <t>3</t>
    </r>
    <r>
      <rPr>
        <sz val="9"/>
        <rFont val="ＭＳ 明朝"/>
        <family val="1"/>
      </rPr>
      <t>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/日)
(t/日)</t>
    </r>
  </si>
  <si>
    <r>
      <t>燃料からのSOx実排出量
(Nm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/日)</t>
    </r>
  </si>
  <si>
    <t>使用状況(
交互･予備･休止･廃止）</t>
  </si>
  <si>
    <r>
      <t>SOx排出量(Nm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/h)</t>
    </r>
  </si>
  <si>
    <r>
      <t>Ｑ(Nm</t>
    </r>
    <r>
      <rPr>
        <vertAlign val="superscript"/>
        <sz val="10"/>
        <rFont val="ＭＳ 明朝"/>
        <family val="1"/>
      </rPr>
      <t>3</t>
    </r>
    <r>
      <rPr>
        <sz val="8"/>
        <rFont val="ＭＳ 明朝"/>
        <family val="1"/>
      </rPr>
      <t xml:space="preserve">
/h)</t>
    </r>
  </si>
  <si>
    <t>ＷSOx(kL/h)=Ｗ+Ｗi</t>
  </si>
  <si>
    <r>
      <t>排出ガス量乾き定格O</t>
    </r>
    <r>
      <rPr>
        <vertAlign val="subscript"/>
        <sz val="10"/>
        <rFont val="ＭＳ 明朝"/>
        <family val="1"/>
      </rPr>
      <t>2</t>
    </r>
    <r>
      <rPr>
        <sz val="9"/>
        <rFont val="ＭＳ 明朝"/>
        <family val="1"/>
      </rPr>
      <t>0%換算
(Nm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/h)</t>
    </r>
  </si>
  <si>
    <r>
      <t>最大NOx排出量
1/100N(V+Vi)
(Nm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/h)</t>
    </r>
  </si>
  <si>
    <t>NOx対策の内容</t>
  </si>
  <si>
    <t>大気汚染防止法施行令別表第１の項番号</t>
  </si>
  <si>
    <t>備考１　合計には、交互使用の施設のうちＷNOx又はＣ・Ｖ＋Ｃi・Ｖiの小さいもの並びに予備、休止及び廃止の施設は含めないこと。</t>
  </si>
  <si>
    <t>原料及び燃料の換算係数</t>
  </si>
  <si>
    <r>
      <t>単位乾き排ガス量
Ｇ</t>
    </r>
    <r>
      <rPr>
        <vertAlign val="subscript"/>
        <sz val="10"/>
        <rFont val="ＭＳ 明朝"/>
        <family val="1"/>
      </rPr>
      <t>0</t>
    </r>
    <r>
      <rPr>
        <sz val="9"/>
        <rFont val="ＭＳ 明朝"/>
        <family val="1"/>
      </rPr>
      <t>'
(Nm3/L)
(Nm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/kg)
(Nm3/Nm3)</t>
    </r>
  </si>
  <si>
    <t>１　合計には、交互使用の施設のうちＷSOxの小さいもの並びに予備、休止及び廃止の施設は含めないこと。</t>
  </si>
  <si>
    <t>２　「燃料使用量の重油重量換算値（t/h）」の算定にあたっては、比重は原則として0.9とすること。</t>
  </si>
  <si>
    <t>４　「使用する原料及び燃料」の「種類」が灯油、液化石油ガス又は都市ガスのみであるときは、※印の欄の記載は省略することができる。</t>
  </si>
  <si>
    <t>SOx許容排出量Ｑ(Nm3/h)</t>
  </si>
  <si>
    <r>
      <t>３　ＳＯx許容排出量の算定式は次のとおりである。Ⅰ式：Ｑ＝ａ・Ｗ</t>
    </r>
    <r>
      <rPr>
        <vertAlign val="superscript"/>
        <sz val="8"/>
        <color indexed="8"/>
        <rFont val="ＭＳ 明朝"/>
        <family val="1"/>
      </rPr>
      <t>0.85</t>
    </r>
    <r>
      <rPr>
        <sz val="8"/>
        <color indexed="8"/>
        <rFont val="ＭＳ 明朝"/>
        <family val="1"/>
      </rPr>
      <t>、Ⅱ式：Ｑ＝ａ・Ｗ</t>
    </r>
    <r>
      <rPr>
        <vertAlign val="superscript"/>
        <sz val="8"/>
        <color indexed="8"/>
        <rFont val="ＭＳ 明朝"/>
        <family val="1"/>
      </rPr>
      <t>0.85</t>
    </r>
    <r>
      <rPr>
        <sz val="8"/>
        <color indexed="8"/>
        <rFont val="ＭＳ 明朝"/>
        <family val="1"/>
      </rPr>
      <t>＋0.3×ａ・｛（Ｗ＋Ｗｉ）</t>
    </r>
    <r>
      <rPr>
        <vertAlign val="superscript"/>
        <sz val="8"/>
        <color indexed="8"/>
        <rFont val="ＭＳ 明朝"/>
        <family val="1"/>
      </rPr>
      <t>0.85</t>
    </r>
    <r>
      <rPr>
        <sz val="8"/>
        <color indexed="8"/>
        <rFont val="ＭＳ 明朝"/>
        <family val="1"/>
      </rPr>
      <t>－Ｗ</t>
    </r>
    <r>
      <rPr>
        <vertAlign val="superscript"/>
        <sz val="8"/>
        <color indexed="8"/>
        <rFont val="ＭＳ 明朝"/>
        <family val="1"/>
      </rPr>
      <t>0.85</t>
    </r>
    <r>
      <rPr>
        <sz val="8"/>
        <color indexed="8"/>
        <rFont val="ＭＳ 明朝"/>
        <family val="1"/>
      </rPr>
      <t>｝</t>
    </r>
  </si>
  <si>
    <r>
      <t>原料の処理能力及び燃料の燃焼能力
(kL/h)
(10</t>
    </r>
    <r>
      <rPr>
        <vertAlign val="superscript"/>
        <sz val="11"/>
        <rFont val="ＭＳ 明朝"/>
        <family val="1"/>
      </rPr>
      <t>3</t>
    </r>
    <r>
      <rPr>
        <sz val="9"/>
        <rFont val="ＭＳ 明朝"/>
        <family val="1"/>
      </rPr>
      <t>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/h)
(t/h)</t>
    </r>
  </si>
  <si>
    <t>重油換算係数</t>
  </si>
  <si>
    <r>
      <t>※</t>
    </r>
    <r>
      <rPr>
        <sz val="9"/>
        <rFont val="ＭＳ 明朝"/>
        <family val="1"/>
      </rPr>
      <t xml:space="preserve">
燃料使用量の重油重量換算値
(t/h)</t>
    </r>
  </si>
  <si>
    <r>
      <t>原料の処理能力又は燃料の燃焼能力</t>
    </r>
    <r>
      <rPr>
        <strike/>
        <sz val="9"/>
        <rFont val="ＭＳ 明朝"/>
        <family val="1"/>
      </rPr>
      <t xml:space="preserve">
</t>
    </r>
    <r>
      <rPr>
        <sz val="9"/>
        <rFont val="ＭＳ 明朝"/>
        <family val="1"/>
      </rPr>
      <t>(kL/h)
(10</t>
    </r>
    <r>
      <rPr>
        <vertAlign val="superscript"/>
        <sz val="11"/>
        <rFont val="ＭＳ 明朝"/>
        <family val="1"/>
      </rPr>
      <t>3</t>
    </r>
    <r>
      <rPr>
        <sz val="9"/>
        <rFont val="ＭＳ 明朝"/>
        <family val="1"/>
      </rPr>
      <t>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/h)
(t/h)</t>
    </r>
  </si>
  <si>
    <t>使用する原料又は燃料</t>
  </si>
  <si>
    <t>原料又は燃料使用量の重油換算値
ＷNOx
(kL/h)</t>
  </si>
  <si>
    <r>
      <t>排出ガス量
(10</t>
    </r>
    <r>
      <rPr>
        <vertAlign val="superscript"/>
        <sz val="11"/>
        <rFont val="ＭＳ 明朝"/>
        <family val="1"/>
      </rPr>
      <t>4</t>
    </r>
    <r>
      <rPr>
        <sz val="9"/>
        <rFont val="ＭＳ 明朝"/>
        <family val="1"/>
      </rPr>
      <t>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/h)</t>
    </r>
  </si>
  <si>
    <t>(参考　k=0.6,L=1.0又は0.95)</t>
  </si>
  <si>
    <t>大気汚染防止法施行令別表第１の項番号</t>
  </si>
  <si>
    <t>施設の
設置年月日</t>
  </si>
  <si>
    <t>WNOxに係る使用状況（交互･予備･休止･廃止）</t>
  </si>
  <si>
    <t>施設管理値</t>
  </si>
  <si>
    <t>C･V+Ci・Viに係る使用状況（交互･予備･休止･廃止）</t>
  </si>
  <si>
    <t>種類</t>
  </si>
  <si>
    <t>混焼割合
(％)</t>
  </si>
  <si>
    <t>Ｖ</t>
  </si>
  <si>
    <t>Ｖi</t>
  </si>
  <si>
    <t>Ｃ</t>
  </si>
  <si>
    <t>Ｃi</t>
  </si>
  <si>
    <r>
      <t>NOx許容排出量
Ｑ
(Nm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/h)</t>
    </r>
  </si>
  <si>
    <t>N値
(ppm)</t>
  </si>
  <si>
    <t>k=</t>
  </si>
  <si>
    <t>L=</t>
  </si>
  <si>
    <r>
      <t xml:space="preserve">    ２　ＮＯx許容排出量の算定式は次のとおりである。Ｑ＝K・Σ(Ｃ・Ｖ)＋Σ(Ｃi・Ｖi)｝</t>
    </r>
    <r>
      <rPr>
        <vertAlign val="superscript"/>
        <sz val="8"/>
        <color indexed="8"/>
        <rFont val="ＭＳ 明朝"/>
        <family val="1"/>
      </rPr>
      <t>L</t>
    </r>
  </si>
  <si>
    <t xml:space="preserve">    ３　施設管理値のN値を変更しようとするときは、当該施設に係る付表を添付すること。</t>
  </si>
  <si>
    <t>総量規制基準計算（硫黄酸化物）</t>
  </si>
  <si>
    <t>総量規制基準計算（窒素酸化物）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</si>
</sst>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.000_ ;[Red]\-#,##0.000\ "/>
    <numFmt numFmtId="181" formatCode="#,##0.0000_ ;[Red]\-#,##0.0000\ "/>
    <numFmt numFmtId="182" formatCode="0.000_);[Red]\(0.000\)"/>
    <numFmt numFmtId="183" formatCode="0.00_);[Red]\(0.00\)"/>
    <numFmt numFmtId="184" formatCode="#,##0_ "/>
    <numFmt numFmtId="185" formatCode="#,##0.0_ "/>
    <numFmt numFmtId="186" formatCode="mmm\-yyyy"/>
    <numFmt numFmtId="187" formatCode="0.0000"/>
    <numFmt numFmtId="188" formatCode="0.00000"/>
    <numFmt numFmtId="189" formatCode="#,##0.00_ "/>
    <numFmt numFmtId="190" formatCode="#,##0.000_ "/>
    <numFmt numFmtId="191" formatCode="#,##0.0000_ "/>
    <numFmt numFmtId="192" formatCode="0.00000_ "/>
    <numFmt numFmtId="193" formatCode="0.0000_ "/>
    <numFmt numFmtId="194" formatCode="0.000_ "/>
    <numFmt numFmtId="195" formatCode="0.0_ "/>
    <numFmt numFmtId="196" formatCode="0_ "/>
    <numFmt numFmtId="197" formatCode="0.0%"/>
    <numFmt numFmtId="198" formatCode="0.000%"/>
    <numFmt numFmtId="199" formatCode="#,##0.000"/>
    <numFmt numFmtId="200" formatCode="000"/>
    <numFmt numFmtId="201" formatCode="#.###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_);[Red]\(0.00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9"/>
      <name val="ＭＳ 明朝"/>
      <family val="1"/>
    </font>
    <font>
      <strike/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u val="single"/>
      <sz val="8"/>
      <name val="ＭＳ 明朝"/>
      <family val="1"/>
    </font>
    <font>
      <b/>
      <sz val="10"/>
      <name val="ＭＳ 明朝"/>
      <family val="1"/>
    </font>
    <font>
      <sz val="10.5"/>
      <name val="ＭＳ 明朝"/>
      <family val="1"/>
    </font>
    <font>
      <b/>
      <sz val="9"/>
      <name val="ＭＳ 明朝"/>
      <family val="1"/>
    </font>
    <font>
      <vertAlign val="superscript"/>
      <sz val="10"/>
      <name val="ＭＳ 明朝"/>
      <family val="1"/>
    </font>
    <font>
      <vertAlign val="superscript"/>
      <sz val="11"/>
      <name val="ＭＳ 明朝"/>
      <family val="1"/>
    </font>
    <font>
      <vertAlign val="subscript"/>
      <sz val="10"/>
      <name val="ＭＳ 明朝"/>
      <family val="1"/>
    </font>
    <font>
      <sz val="8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 style="hair"/>
      <bottom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 diagonalDown="1">
      <left style="hair"/>
      <right style="hair"/>
      <top>
        <color indexed="63"/>
      </top>
      <bottom>
        <color indexed="63"/>
      </bottom>
      <diagonal style="hair"/>
    </border>
    <border>
      <left style="thick"/>
      <right style="hair"/>
      <top style="hair"/>
      <bottom>
        <color indexed="63"/>
      </bottom>
    </border>
    <border>
      <left style="thick"/>
      <right style="hair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77" fontId="2" fillId="33" borderId="13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177" fontId="2" fillId="33" borderId="15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9" fillId="33" borderId="40" xfId="0" applyFont="1" applyFill="1" applyBorder="1" applyAlignment="1">
      <alignment vertical="center"/>
    </xf>
    <xf numFmtId="0" fontId="9" fillId="33" borderId="4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vertical="center" wrapText="1"/>
    </xf>
    <xf numFmtId="0" fontId="7" fillId="34" borderId="44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/>
    </xf>
    <xf numFmtId="0" fontId="2" fillId="34" borderId="46" xfId="0" applyFont="1" applyFill="1" applyBorder="1" applyAlignment="1">
      <alignment vertical="center"/>
    </xf>
    <xf numFmtId="0" fontId="2" fillId="34" borderId="47" xfId="0" applyFont="1" applyFill="1" applyBorder="1" applyAlignment="1">
      <alignment vertical="center"/>
    </xf>
    <xf numFmtId="0" fontId="2" fillId="34" borderId="48" xfId="0" applyFont="1" applyFill="1" applyBorder="1" applyAlignment="1" quotePrefix="1">
      <alignment vertical="center"/>
    </xf>
    <xf numFmtId="0" fontId="2" fillId="34" borderId="0" xfId="0" applyFont="1" applyFill="1" applyBorder="1" applyAlignment="1" quotePrefix="1">
      <alignment vertical="center"/>
    </xf>
    <xf numFmtId="0" fontId="2" fillId="34" borderId="49" xfId="0" applyFont="1" applyFill="1" applyBorder="1" applyAlignment="1" quotePrefix="1">
      <alignment vertical="center"/>
    </xf>
    <xf numFmtId="0" fontId="2" fillId="34" borderId="48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50" xfId="0" applyFont="1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177" fontId="9" fillId="33" borderId="38" xfId="0" applyNumberFormat="1" applyFont="1" applyFill="1" applyBorder="1" applyAlignment="1">
      <alignment horizontal="center" vertical="center"/>
    </xf>
    <xf numFmtId="177" fontId="9" fillId="33" borderId="21" xfId="0" applyNumberFormat="1" applyFont="1" applyFill="1" applyBorder="1" applyAlignment="1">
      <alignment horizontal="center" vertical="center"/>
    </xf>
    <xf numFmtId="177" fontId="9" fillId="33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0.5" style="9" customWidth="1"/>
    <col min="2" max="2" width="7.50390625" style="9" customWidth="1"/>
    <col min="3" max="3" width="3.875" style="9" customWidth="1"/>
    <col min="4" max="4" width="8.25390625" style="9" customWidth="1"/>
    <col min="5" max="5" width="9.25390625" style="9" customWidth="1"/>
    <col min="6" max="6" width="6.875" style="9" customWidth="1"/>
    <col min="7" max="7" width="4.75390625" style="9" customWidth="1"/>
    <col min="8" max="8" width="4.25390625" style="9" customWidth="1"/>
    <col min="9" max="9" width="4.625" style="9" customWidth="1"/>
    <col min="10" max="10" width="4.875" style="9" customWidth="1"/>
    <col min="11" max="11" width="3.125" style="9" customWidth="1"/>
    <col min="12" max="15" width="5.00390625" style="9" customWidth="1"/>
    <col min="16" max="16" width="4.125" style="9" customWidth="1"/>
    <col min="17" max="17" width="5.625" style="9" customWidth="1"/>
    <col min="18" max="18" width="4.875" style="9" customWidth="1"/>
    <col min="19" max="19" width="5.625" style="9" customWidth="1"/>
    <col min="20" max="20" width="4.875" style="9" customWidth="1"/>
    <col min="21" max="21" width="6.125" style="9" customWidth="1"/>
    <col min="22" max="22" width="4.375" style="9" customWidth="1"/>
    <col min="23" max="23" width="6.25390625" style="9" customWidth="1"/>
    <col min="24" max="25" width="6.125" style="9" customWidth="1"/>
    <col min="26" max="26" width="13.00390625" style="9" customWidth="1"/>
    <col min="27" max="27" width="0.74609375" style="9" customWidth="1"/>
    <col min="28" max="16384" width="9.00390625" style="9" customWidth="1"/>
  </cols>
  <sheetData>
    <row r="1" spans="3:26" s="15" customFormat="1" ht="14.25" customHeight="1">
      <c r="C1" s="20" t="s">
        <v>91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s="1" customFormat="1" ht="48.75" customHeight="1">
      <c r="B2" s="56" t="s">
        <v>0</v>
      </c>
      <c r="C2" s="72" t="s">
        <v>57</v>
      </c>
      <c r="D2" s="56" t="s">
        <v>2</v>
      </c>
      <c r="E2" s="56" t="s">
        <v>8</v>
      </c>
      <c r="F2" s="69" t="s">
        <v>66</v>
      </c>
      <c r="G2" s="56" t="s">
        <v>21</v>
      </c>
      <c r="H2" s="56"/>
      <c r="I2" s="56"/>
      <c r="J2" s="56"/>
      <c r="K2" s="56" t="s">
        <v>1</v>
      </c>
      <c r="L2" s="56" t="s">
        <v>45</v>
      </c>
      <c r="M2" s="56"/>
      <c r="N2" s="56" t="s">
        <v>46</v>
      </c>
      <c r="O2" s="56"/>
      <c r="P2" s="56" t="s">
        <v>67</v>
      </c>
      <c r="Q2" s="56" t="s">
        <v>47</v>
      </c>
      <c r="R2" s="56"/>
      <c r="S2" s="56"/>
      <c r="T2" s="56"/>
      <c r="U2" s="73" t="s">
        <v>68</v>
      </c>
      <c r="V2" s="72" t="s">
        <v>50</v>
      </c>
      <c r="W2" s="73" t="s">
        <v>42</v>
      </c>
      <c r="X2" s="56"/>
      <c r="Y2" s="56"/>
      <c r="Z2" s="56" t="s">
        <v>7</v>
      </c>
    </row>
    <row r="3" spans="2:26" s="1" customFormat="1" ht="34.5" customHeight="1">
      <c r="B3" s="56"/>
      <c r="C3" s="72"/>
      <c r="D3" s="56"/>
      <c r="E3" s="56"/>
      <c r="F3" s="70"/>
      <c r="G3" s="56" t="s">
        <v>11</v>
      </c>
      <c r="H3" s="56" t="s">
        <v>12</v>
      </c>
      <c r="I3" s="56" t="s">
        <v>13</v>
      </c>
      <c r="J3" s="74" t="s">
        <v>22</v>
      </c>
      <c r="K3" s="56"/>
      <c r="L3" s="56" t="s">
        <v>17</v>
      </c>
      <c r="M3" s="56" t="s">
        <v>4</v>
      </c>
      <c r="N3" s="56" t="s">
        <v>3</v>
      </c>
      <c r="O3" s="56" t="s">
        <v>4</v>
      </c>
      <c r="P3" s="56"/>
      <c r="Q3" s="56" t="s">
        <v>14</v>
      </c>
      <c r="R3" s="56"/>
      <c r="S3" s="56" t="s">
        <v>25</v>
      </c>
      <c r="T3" s="56"/>
      <c r="U3" s="56"/>
      <c r="V3" s="72"/>
      <c r="W3" s="56" t="s">
        <v>48</v>
      </c>
      <c r="X3" s="56" t="s">
        <v>6</v>
      </c>
      <c r="Y3" s="56" t="s">
        <v>49</v>
      </c>
      <c r="Z3" s="56"/>
    </row>
    <row r="4" spans="2:26" s="1" customFormat="1" ht="48.75" customHeight="1">
      <c r="B4" s="56"/>
      <c r="C4" s="72"/>
      <c r="D4" s="56"/>
      <c r="E4" s="56"/>
      <c r="F4" s="71"/>
      <c r="G4" s="56"/>
      <c r="H4" s="56"/>
      <c r="I4" s="56"/>
      <c r="J4" s="75"/>
      <c r="K4" s="56"/>
      <c r="L4" s="56"/>
      <c r="M4" s="56"/>
      <c r="N4" s="56"/>
      <c r="O4" s="56"/>
      <c r="P4" s="56"/>
      <c r="Q4" s="2" t="s">
        <v>24</v>
      </c>
      <c r="R4" s="2" t="s">
        <v>29</v>
      </c>
      <c r="S4" s="2" t="s">
        <v>27</v>
      </c>
      <c r="T4" s="2" t="s">
        <v>31</v>
      </c>
      <c r="U4" s="2" t="s">
        <v>5</v>
      </c>
      <c r="V4" s="72"/>
      <c r="W4" s="56"/>
      <c r="X4" s="56"/>
      <c r="Y4" s="56"/>
      <c r="Z4" s="56"/>
    </row>
    <row r="5" spans="2:26" ht="11.25">
      <c r="B5" s="6"/>
      <c r="C5" s="6"/>
      <c r="D5" s="6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7"/>
      <c r="S5" s="7"/>
      <c r="T5" s="7"/>
      <c r="U5" s="6"/>
      <c r="V5" s="8"/>
      <c r="W5" s="6"/>
      <c r="X5" s="6"/>
      <c r="Y5" s="6"/>
      <c r="Z5" s="19"/>
    </row>
    <row r="6" spans="2:26" ht="11.25">
      <c r="B6" s="6"/>
      <c r="C6" s="6"/>
      <c r="D6" s="6"/>
      <c r="E6" s="1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6"/>
      <c r="V6" s="8"/>
      <c r="W6" s="6"/>
      <c r="X6" s="6"/>
      <c r="Y6" s="6"/>
      <c r="Z6" s="19"/>
    </row>
    <row r="7" spans="2:26" ht="11.25">
      <c r="B7" s="6"/>
      <c r="C7" s="6"/>
      <c r="D7" s="6"/>
      <c r="E7" s="1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7"/>
      <c r="S7" s="7"/>
      <c r="T7" s="7"/>
      <c r="U7" s="6"/>
      <c r="V7" s="8"/>
      <c r="W7" s="6"/>
      <c r="X7" s="6"/>
      <c r="Y7" s="6"/>
      <c r="Z7" s="19"/>
    </row>
    <row r="8" spans="2:26" ht="11.25">
      <c r="B8" s="6"/>
      <c r="C8" s="6"/>
      <c r="D8" s="6"/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  <c r="T8" s="7"/>
      <c r="U8" s="6"/>
      <c r="V8" s="8"/>
      <c r="W8" s="6"/>
      <c r="X8" s="6"/>
      <c r="Y8" s="6"/>
      <c r="Z8" s="19"/>
    </row>
    <row r="9" spans="2:26" ht="11.25">
      <c r="B9" s="6"/>
      <c r="C9" s="6"/>
      <c r="D9" s="6"/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7"/>
      <c r="T9" s="7"/>
      <c r="U9" s="6"/>
      <c r="V9" s="8"/>
      <c r="W9" s="6"/>
      <c r="X9" s="6"/>
      <c r="Y9" s="6"/>
      <c r="Z9" s="19"/>
    </row>
    <row r="10" spans="2:26" ht="11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  <c r="R10" s="7"/>
      <c r="S10" s="7"/>
      <c r="T10" s="7"/>
      <c r="U10" s="6"/>
      <c r="V10" s="8"/>
      <c r="W10" s="6"/>
      <c r="X10" s="6"/>
      <c r="Y10" s="6"/>
      <c r="Z10" s="19"/>
    </row>
    <row r="11" spans="2:26" ht="11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7"/>
      <c r="S11" s="7"/>
      <c r="T11" s="7"/>
      <c r="U11" s="6"/>
      <c r="V11" s="8"/>
      <c r="W11" s="6"/>
      <c r="X11" s="6"/>
      <c r="Y11" s="6"/>
      <c r="Z11" s="19"/>
    </row>
    <row r="12" spans="2:26" ht="11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7"/>
      <c r="S12" s="7"/>
      <c r="T12" s="7"/>
      <c r="U12" s="6"/>
      <c r="V12" s="8"/>
      <c r="W12" s="6"/>
      <c r="X12" s="6"/>
      <c r="Y12" s="6"/>
      <c r="Z12" s="19"/>
    </row>
    <row r="13" spans="2:26" ht="11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7"/>
      <c r="S13" s="7"/>
      <c r="T13" s="7"/>
      <c r="U13" s="6"/>
      <c r="V13" s="8"/>
      <c r="W13" s="6"/>
      <c r="X13" s="6"/>
      <c r="Y13" s="6"/>
      <c r="Z13" s="19"/>
    </row>
    <row r="14" spans="2:26" ht="13.5" customHeight="1">
      <c r="B14" s="57" t="s">
        <v>9</v>
      </c>
      <c r="C14" s="58"/>
      <c r="D14" s="58"/>
      <c r="E14" s="58"/>
      <c r="F14" s="58"/>
      <c r="G14" s="58"/>
      <c r="H14" s="58"/>
      <c r="I14" s="58"/>
      <c r="J14" s="58"/>
      <c r="K14" s="58"/>
      <c r="L14" s="67"/>
      <c r="M14" s="11" t="s">
        <v>15</v>
      </c>
      <c r="N14" s="67"/>
      <c r="O14" s="11" t="s">
        <v>16</v>
      </c>
      <c r="P14" s="36"/>
      <c r="Q14" s="11" t="s">
        <v>24</v>
      </c>
      <c r="R14" s="11" t="s">
        <v>28</v>
      </c>
      <c r="S14" s="11" t="s">
        <v>26</v>
      </c>
      <c r="T14" s="11" t="s">
        <v>30</v>
      </c>
      <c r="U14" s="12" t="s">
        <v>32</v>
      </c>
      <c r="V14" s="52"/>
      <c r="W14" s="53"/>
      <c r="X14" s="12" t="s">
        <v>33</v>
      </c>
      <c r="Y14" s="12" t="s">
        <v>34</v>
      </c>
      <c r="Z14" s="34"/>
    </row>
    <row r="15" spans="2:26" ht="14.25" customHeight="1" thickBot="1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8"/>
      <c r="M15" s="26">
        <f>SUMIF($V5:$V13,"",M5:M13)</f>
        <v>0</v>
      </c>
      <c r="N15" s="68"/>
      <c r="O15" s="26">
        <f>SUMIF($V5:$V13,"",O5:O13)</f>
        <v>0</v>
      </c>
      <c r="P15" s="37"/>
      <c r="Q15" s="14">
        <f>SUMIF($V5:$V13,"",Q5:Q13)</f>
        <v>0</v>
      </c>
      <c r="R15" s="14">
        <f>SUMIF($V5:$V13,"",R5:R13)</f>
        <v>0</v>
      </c>
      <c r="S15" s="14">
        <f>SUMIF($V5:$V13,"",S5:S13)</f>
        <v>0</v>
      </c>
      <c r="T15" s="14">
        <f>SUMIF($V5:$V13,"",T5:T13)</f>
        <v>0</v>
      </c>
      <c r="U15" s="27">
        <f>SUMIF($V5:$V13,"",U5:U13)</f>
        <v>0</v>
      </c>
      <c r="V15" s="54"/>
      <c r="W15" s="55"/>
      <c r="X15" s="13">
        <f>SUMIF($V5:$V13,"",X5:X13)</f>
        <v>0</v>
      </c>
      <c r="Y15" s="13">
        <f>SUMIF($V5:$V13,"",Y5:Y13)</f>
        <v>0</v>
      </c>
      <c r="Z15" s="35"/>
    </row>
    <row r="16" spans="2:26" ht="13.5" customHeight="1" thickTop="1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78" t="s">
        <v>51</v>
      </c>
      <c r="M16" s="79"/>
      <c r="N16" s="79"/>
      <c r="O16" s="80"/>
      <c r="P16" s="37"/>
      <c r="Q16" s="39" t="s">
        <v>35</v>
      </c>
      <c r="R16" s="40"/>
      <c r="S16" s="39" t="s">
        <v>36</v>
      </c>
      <c r="T16" s="41"/>
      <c r="U16" s="42" t="s">
        <v>64</v>
      </c>
      <c r="V16" s="43"/>
      <c r="W16" s="44"/>
      <c r="X16" s="47" t="s">
        <v>43</v>
      </c>
      <c r="Y16" s="48"/>
      <c r="Z16" s="49"/>
    </row>
    <row r="17" spans="2:26" ht="13.5" customHeight="1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81" t="s">
        <v>23</v>
      </c>
      <c r="M17" s="82"/>
      <c r="N17" s="82"/>
      <c r="O17" s="83"/>
      <c r="P17" s="37"/>
      <c r="Q17" s="88">
        <f>SUM(Q15:R15)</f>
        <v>0</v>
      </c>
      <c r="R17" s="89"/>
      <c r="S17" s="88">
        <f>SUM(S15:T15)</f>
        <v>0</v>
      </c>
      <c r="T17" s="90"/>
      <c r="U17" s="28" t="s">
        <v>10</v>
      </c>
      <c r="V17" s="50">
        <v>3</v>
      </c>
      <c r="W17" s="51"/>
      <c r="X17" s="45" t="s">
        <v>40</v>
      </c>
      <c r="Y17" s="46"/>
      <c r="Z17" s="10" t="e">
        <f>(V18-O15)/(7*U15)</f>
        <v>#DIV/0!</v>
      </c>
    </row>
    <row r="18" spans="2:26" ht="13.5" customHeight="1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84"/>
      <c r="M18" s="85"/>
      <c r="N18" s="63">
        <f>M15+O15</f>
        <v>0</v>
      </c>
      <c r="O18" s="64"/>
      <c r="P18" s="37"/>
      <c r="Q18" s="39" t="s">
        <v>53</v>
      </c>
      <c r="R18" s="41"/>
      <c r="S18" s="41"/>
      <c r="T18" s="41"/>
      <c r="U18" s="76" t="s">
        <v>52</v>
      </c>
      <c r="V18" s="63">
        <f>ROUNDDOWN(V17*Q17^0.85+0.3*V17*((Q17+S17)^0.85-Q17^0.85),3)</f>
        <v>0</v>
      </c>
      <c r="W18" s="64"/>
      <c r="X18" s="47" t="s">
        <v>44</v>
      </c>
      <c r="Y18" s="48"/>
      <c r="Z18" s="49"/>
    </row>
    <row r="19" spans="2:26" ht="14.25" customHeight="1" thickBot="1"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86"/>
      <c r="M19" s="87"/>
      <c r="N19" s="65"/>
      <c r="O19" s="66"/>
      <c r="P19" s="38"/>
      <c r="Q19" s="88">
        <f>SUM(Q17:T17)</f>
        <v>0</v>
      </c>
      <c r="R19" s="90"/>
      <c r="S19" s="90"/>
      <c r="T19" s="90"/>
      <c r="U19" s="77"/>
      <c r="V19" s="65"/>
      <c r="W19" s="66"/>
      <c r="X19" s="45" t="s">
        <v>41</v>
      </c>
      <c r="Y19" s="46"/>
      <c r="Z19" s="10" t="e">
        <f>Y15/(7*X15)</f>
        <v>#DIV/0!</v>
      </c>
    </row>
    <row r="20" ht="6" customHeight="1" thickTop="1"/>
    <row r="21" spans="2:3" s="3" customFormat="1" ht="10.5">
      <c r="B21" s="18" t="s">
        <v>7</v>
      </c>
      <c r="C21" s="24" t="s">
        <v>61</v>
      </c>
    </row>
    <row r="22" s="3" customFormat="1" ht="10.5">
      <c r="C22" s="24" t="s">
        <v>62</v>
      </c>
    </row>
    <row r="23" s="3" customFormat="1" ht="12">
      <c r="C23" s="24" t="s">
        <v>65</v>
      </c>
    </row>
    <row r="24" ht="11.25">
      <c r="C24" s="24" t="s">
        <v>63</v>
      </c>
    </row>
    <row r="25" ht="11.25">
      <c r="C25" s="4"/>
    </row>
  </sheetData>
  <sheetProtection/>
  <mergeCells count="52">
    <mergeCell ref="U18:U19"/>
    <mergeCell ref="V18:W19"/>
    <mergeCell ref="L16:O16"/>
    <mergeCell ref="L17:O17"/>
    <mergeCell ref="L18:M19"/>
    <mergeCell ref="Q17:R17"/>
    <mergeCell ref="S17:T17"/>
    <mergeCell ref="Q19:T19"/>
    <mergeCell ref="Q18:T18"/>
    <mergeCell ref="K2:K4"/>
    <mergeCell ref="J3:J4"/>
    <mergeCell ref="L3:L4"/>
    <mergeCell ref="M3:M4"/>
    <mergeCell ref="N3:N4"/>
    <mergeCell ref="O3:O4"/>
    <mergeCell ref="X3:X4"/>
    <mergeCell ref="U2:U3"/>
    <mergeCell ref="Q2:T2"/>
    <mergeCell ref="W2:Y2"/>
    <mergeCell ref="L2:M2"/>
    <mergeCell ref="N2:O2"/>
    <mergeCell ref="Y3:Y4"/>
    <mergeCell ref="B2:B4"/>
    <mergeCell ref="C2:C4"/>
    <mergeCell ref="D2:D4"/>
    <mergeCell ref="E2:E4"/>
    <mergeCell ref="Z2:Z4"/>
    <mergeCell ref="V2:V4"/>
    <mergeCell ref="P2:P4"/>
    <mergeCell ref="Q3:R3"/>
    <mergeCell ref="S3:T3"/>
    <mergeCell ref="W3:W4"/>
    <mergeCell ref="V14:W15"/>
    <mergeCell ref="G3:G4"/>
    <mergeCell ref="H3:H4"/>
    <mergeCell ref="I3:I4"/>
    <mergeCell ref="B14:K19"/>
    <mergeCell ref="N18:O19"/>
    <mergeCell ref="L14:L15"/>
    <mergeCell ref="N14:N15"/>
    <mergeCell ref="F2:F4"/>
    <mergeCell ref="G2:J2"/>
    <mergeCell ref="Z14:Z15"/>
    <mergeCell ref="P14:P19"/>
    <mergeCell ref="Q16:R16"/>
    <mergeCell ref="S16:T16"/>
    <mergeCell ref="U16:W16"/>
    <mergeCell ref="X19:Y19"/>
    <mergeCell ref="X18:Z18"/>
    <mergeCell ref="X17:Y17"/>
    <mergeCell ref="X16:Z16"/>
    <mergeCell ref="V17:W17"/>
  </mergeCells>
  <dataValidations count="1">
    <dataValidation type="list" allowBlank="1" showInputMessage="1" showErrorMessage="1" sqref="V5:V13">
      <formula1>"交互,予備,休止,廃止"</formula1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2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0.74609375" style="9" customWidth="1"/>
    <col min="2" max="2" width="7.875" style="9" customWidth="1"/>
    <col min="3" max="3" width="3.625" style="9" customWidth="1"/>
    <col min="4" max="4" width="8.00390625" style="9" customWidth="1"/>
    <col min="5" max="5" width="8.25390625" style="9" customWidth="1"/>
    <col min="6" max="6" width="6.875" style="9" customWidth="1"/>
    <col min="7" max="7" width="5.125" style="9" customWidth="1"/>
    <col min="8" max="9" width="4.625" style="9" customWidth="1"/>
    <col min="10" max="10" width="4.125" style="9" customWidth="1"/>
    <col min="11" max="11" width="6.00390625" style="9" customWidth="1"/>
    <col min="12" max="12" width="4.375" style="9" customWidth="1"/>
    <col min="13" max="13" width="4.50390625" style="9" customWidth="1"/>
    <col min="14" max="14" width="5.875" style="9" customWidth="1"/>
    <col min="15" max="16" width="5.625" style="9" customWidth="1"/>
    <col min="17" max="18" width="4.50390625" style="9" customWidth="1"/>
    <col min="19" max="20" width="5.50390625" style="9" customWidth="1"/>
    <col min="21" max="21" width="6.00390625" style="9" customWidth="1"/>
    <col min="22" max="22" width="4.75390625" style="9" customWidth="1"/>
    <col min="23" max="23" width="5.875" style="9" customWidth="1"/>
    <col min="24" max="24" width="6.75390625" style="9" customWidth="1"/>
    <col min="25" max="25" width="6.625" style="9" customWidth="1"/>
    <col min="26" max="26" width="9.50390625" style="9" customWidth="1"/>
    <col min="27" max="27" width="0.875" style="9" customWidth="1"/>
    <col min="28" max="16384" width="9.00390625" style="9" customWidth="1"/>
  </cols>
  <sheetData>
    <row r="1" spans="3:26" s="15" customFormat="1" ht="14.25" customHeight="1">
      <c r="C1" s="20" t="s">
        <v>92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s="1" customFormat="1" ht="58.5" customHeight="1">
      <c r="B2" s="75" t="s">
        <v>0</v>
      </c>
      <c r="C2" s="72" t="s">
        <v>74</v>
      </c>
      <c r="D2" s="56" t="s">
        <v>2</v>
      </c>
      <c r="E2" s="56" t="s">
        <v>75</v>
      </c>
      <c r="F2" s="56" t="s">
        <v>69</v>
      </c>
      <c r="G2" s="56" t="s">
        <v>70</v>
      </c>
      <c r="H2" s="56"/>
      <c r="I2" s="56" t="s">
        <v>59</v>
      </c>
      <c r="J2" s="56" t="s">
        <v>18</v>
      </c>
      <c r="K2" s="56" t="s">
        <v>71</v>
      </c>
      <c r="L2" s="72" t="s">
        <v>76</v>
      </c>
      <c r="M2" s="56" t="s">
        <v>60</v>
      </c>
      <c r="N2" s="56" t="s">
        <v>54</v>
      </c>
      <c r="O2" s="56" t="s">
        <v>72</v>
      </c>
      <c r="P2" s="56"/>
      <c r="Q2" s="56" t="s">
        <v>19</v>
      </c>
      <c r="R2" s="56"/>
      <c r="S2" s="56" t="s">
        <v>39</v>
      </c>
      <c r="T2" s="56"/>
      <c r="U2" s="56"/>
      <c r="V2" s="56" t="s">
        <v>77</v>
      </c>
      <c r="W2" s="56"/>
      <c r="X2" s="56" t="s">
        <v>56</v>
      </c>
      <c r="Y2" s="72" t="s">
        <v>78</v>
      </c>
      <c r="Z2" s="56" t="s">
        <v>7</v>
      </c>
    </row>
    <row r="3" spans="2:26" s="1" customFormat="1" ht="81.75" customHeight="1">
      <c r="B3" s="75"/>
      <c r="C3" s="72"/>
      <c r="D3" s="56"/>
      <c r="E3" s="56"/>
      <c r="F3" s="56"/>
      <c r="G3" s="2" t="s">
        <v>79</v>
      </c>
      <c r="H3" s="2" t="s">
        <v>80</v>
      </c>
      <c r="I3" s="56"/>
      <c r="J3" s="56"/>
      <c r="K3" s="56"/>
      <c r="L3" s="72"/>
      <c r="M3" s="56"/>
      <c r="N3" s="56"/>
      <c r="O3" s="2" t="s">
        <v>81</v>
      </c>
      <c r="P3" s="2" t="s">
        <v>82</v>
      </c>
      <c r="Q3" s="2" t="s">
        <v>83</v>
      </c>
      <c r="R3" s="2" t="s">
        <v>84</v>
      </c>
      <c r="S3" s="2" t="s">
        <v>37</v>
      </c>
      <c r="T3" s="2" t="s">
        <v>38</v>
      </c>
      <c r="U3" s="2" t="s">
        <v>85</v>
      </c>
      <c r="V3" s="2" t="s">
        <v>86</v>
      </c>
      <c r="W3" s="2" t="s">
        <v>55</v>
      </c>
      <c r="X3" s="56"/>
      <c r="Y3" s="72"/>
      <c r="Z3" s="56"/>
    </row>
    <row r="4" spans="2:26" ht="11.25">
      <c r="B4" s="6"/>
      <c r="C4" s="6"/>
      <c r="D4" s="6"/>
      <c r="E4" s="17"/>
      <c r="F4" s="6"/>
      <c r="G4" s="6"/>
      <c r="H4" s="6"/>
      <c r="I4" s="6"/>
      <c r="J4" s="6"/>
      <c r="K4" s="6"/>
      <c r="L4" s="8"/>
      <c r="M4" s="6"/>
      <c r="N4" s="21"/>
      <c r="O4" s="7"/>
      <c r="P4" s="7"/>
      <c r="Q4" s="16"/>
      <c r="R4" s="16"/>
      <c r="S4" s="25"/>
      <c r="T4" s="25"/>
      <c r="U4" s="6"/>
      <c r="V4" s="6"/>
      <c r="W4" s="6"/>
      <c r="X4" s="6"/>
      <c r="Y4" s="8"/>
      <c r="Z4" s="19"/>
    </row>
    <row r="5" spans="2:26" ht="11.25">
      <c r="B5" s="6"/>
      <c r="C5" s="6"/>
      <c r="D5" s="6"/>
      <c r="E5" s="17"/>
      <c r="F5" s="6"/>
      <c r="G5" s="6"/>
      <c r="H5" s="6"/>
      <c r="I5" s="6"/>
      <c r="J5" s="6"/>
      <c r="K5" s="6"/>
      <c r="L5" s="8"/>
      <c r="M5" s="6"/>
      <c r="N5" s="22"/>
      <c r="O5" s="7"/>
      <c r="P5" s="7"/>
      <c r="Q5" s="16"/>
      <c r="R5" s="16"/>
      <c r="S5" s="25"/>
      <c r="T5" s="25"/>
      <c r="U5" s="6"/>
      <c r="V5" s="6"/>
      <c r="W5" s="6"/>
      <c r="X5" s="6"/>
      <c r="Y5" s="8"/>
      <c r="Z5" s="19"/>
    </row>
    <row r="6" spans="2:26" ht="11.25">
      <c r="B6" s="6"/>
      <c r="C6" s="6"/>
      <c r="D6" s="6"/>
      <c r="E6" s="17"/>
      <c r="F6" s="6"/>
      <c r="G6" s="6"/>
      <c r="H6" s="6"/>
      <c r="I6" s="6"/>
      <c r="J6" s="6"/>
      <c r="K6" s="6"/>
      <c r="L6" s="8"/>
      <c r="M6" s="6"/>
      <c r="N6" s="21"/>
      <c r="O6" s="7"/>
      <c r="P6" s="7"/>
      <c r="Q6" s="16"/>
      <c r="R6" s="16"/>
      <c r="S6" s="25"/>
      <c r="T6" s="25"/>
      <c r="U6" s="6"/>
      <c r="V6" s="6"/>
      <c r="W6" s="6"/>
      <c r="X6" s="6"/>
      <c r="Y6" s="8"/>
      <c r="Z6" s="19"/>
    </row>
    <row r="7" spans="2:26" ht="11.25">
      <c r="B7" s="6"/>
      <c r="C7" s="6"/>
      <c r="D7" s="6"/>
      <c r="E7" s="17"/>
      <c r="F7" s="6"/>
      <c r="G7" s="6"/>
      <c r="H7" s="6"/>
      <c r="I7" s="6"/>
      <c r="J7" s="6"/>
      <c r="K7" s="6"/>
      <c r="L7" s="8"/>
      <c r="M7" s="6"/>
      <c r="N7" s="21"/>
      <c r="O7" s="7"/>
      <c r="P7" s="7"/>
      <c r="Q7" s="16"/>
      <c r="R7" s="16"/>
      <c r="S7" s="25"/>
      <c r="T7" s="25"/>
      <c r="U7" s="6"/>
      <c r="V7" s="6"/>
      <c r="W7" s="6"/>
      <c r="X7" s="6"/>
      <c r="Y7" s="8"/>
      <c r="Z7" s="19"/>
    </row>
    <row r="8" spans="2:26" ht="11.25">
      <c r="B8" s="6"/>
      <c r="C8" s="6"/>
      <c r="D8" s="6"/>
      <c r="E8" s="17"/>
      <c r="F8" s="6"/>
      <c r="G8" s="6"/>
      <c r="H8" s="6"/>
      <c r="I8" s="6"/>
      <c r="J8" s="6"/>
      <c r="K8" s="6"/>
      <c r="L8" s="8"/>
      <c r="M8" s="6"/>
      <c r="N8" s="21"/>
      <c r="O8" s="7"/>
      <c r="P8" s="7"/>
      <c r="Q8" s="16"/>
      <c r="R8" s="16"/>
      <c r="S8" s="25"/>
      <c r="T8" s="25"/>
      <c r="U8" s="6"/>
      <c r="V8" s="6"/>
      <c r="W8" s="6"/>
      <c r="X8" s="6"/>
      <c r="Y8" s="8"/>
      <c r="Z8" s="19"/>
    </row>
    <row r="9" spans="2:26" ht="11.25">
      <c r="B9" s="6"/>
      <c r="C9" s="6"/>
      <c r="D9" s="6"/>
      <c r="E9" s="17"/>
      <c r="F9" s="6"/>
      <c r="G9" s="6"/>
      <c r="H9" s="6"/>
      <c r="I9" s="6"/>
      <c r="J9" s="6"/>
      <c r="K9" s="6"/>
      <c r="L9" s="8"/>
      <c r="M9" s="6"/>
      <c r="N9" s="21"/>
      <c r="O9" s="7"/>
      <c r="P9" s="7"/>
      <c r="Q9" s="16"/>
      <c r="R9" s="16"/>
      <c r="S9" s="25"/>
      <c r="T9" s="25"/>
      <c r="U9" s="6"/>
      <c r="V9" s="6"/>
      <c r="W9" s="6"/>
      <c r="X9" s="6"/>
      <c r="Y9" s="8"/>
      <c r="Z9" s="19"/>
    </row>
    <row r="10" spans="2:26" ht="11.25"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  <c r="M10" s="6"/>
      <c r="N10" s="21"/>
      <c r="O10" s="7"/>
      <c r="P10" s="7"/>
      <c r="Q10" s="16"/>
      <c r="R10" s="16"/>
      <c r="S10" s="25"/>
      <c r="T10" s="25"/>
      <c r="U10" s="6"/>
      <c r="V10" s="6"/>
      <c r="W10" s="6"/>
      <c r="X10" s="6"/>
      <c r="Y10" s="8"/>
      <c r="Z10" s="19"/>
    </row>
    <row r="11" spans="2:26" ht="11.25"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  <c r="M11" s="6"/>
      <c r="N11" s="21"/>
      <c r="O11" s="7"/>
      <c r="P11" s="7"/>
      <c r="Q11" s="16"/>
      <c r="R11" s="16"/>
      <c r="S11" s="25"/>
      <c r="T11" s="25"/>
      <c r="U11" s="6"/>
      <c r="V11" s="6"/>
      <c r="W11" s="6"/>
      <c r="X11" s="6"/>
      <c r="Y11" s="8"/>
      <c r="Z11" s="19"/>
    </row>
    <row r="12" spans="2:26" ht="11.25"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M12" s="6"/>
      <c r="N12" s="21"/>
      <c r="O12" s="7"/>
      <c r="P12" s="7"/>
      <c r="Q12" s="16"/>
      <c r="R12" s="16"/>
      <c r="S12" s="25"/>
      <c r="T12" s="25"/>
      <c r="U12" s="6"/>
      <c r="V12" s="6"/>
      <c r="W12" s="6"/>
      <c r="X12" s="6"/>
      <c r="Y12" s="8"/>
      <c r="Z12" s="19"/>
    </row>
    <row r="13" spans="2:26" ht="11.25"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21"/>
      <c r="O13" s="7"/>
      <c r="P13" s="7"/>
      <c r="Q13" s="16"/>
      <c r="R13" s="16"/>
      <c r="S13" s="25"/>
      <c r="T13" s="25"/>
      <c r="U13" s="6"/>
      <c r="V13" s="6"/>
      <c r="W13" s="6"/>
      <c r="X13" s="6"/>
      <c r="Y13" s="8"/>
      <c r="Z13" s="19"/>
    </row>
    <row r="14" spans="2:26" ht="11.25"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  <c r="M14" s="6"/>
      <c r="N14" s="21"/>
      <c r="O14" s="7"/>
      <c r="P14" s="7"/>
      <c r="Q14" s="16"/>
      <c r="R14" s="16"/>
      <c r="S14" s="25"/>
      <c r="T14" s="25"/>
      <c r="U14" s="6"/>
      <c r="V14" s="6"/>
      <c r="W14" s="6"/>
      <c r="X14" s="6"/>
      <c r="Y14" s="8"/>
      <c r="Z14" s="19"/>
    </row>
    <row r="15" spans="2:26" ht="11.25"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  <c r="M15" s="6"/>
      <c r="N15" s="21"/>
      <c r="O15" s="7"/>
      <c r="P15" s="7"/>
      <c r="Q15" s="16"/>
      <c r="R15" s="16"/>
      <c r="S15" s="25"/>
      <c r="T15" s="25"/>
      <c r="U15" s="6"/>
      <c r="V15" s="6"/>
      <c r="W15" s="6"/>
      <c r="X15" s="6"/>
      <c r="Y15" s="8"/>
      <c r="Z15" s="19"/>
    </row>
    <row r="16" spans="2:26" ht="11.25"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  <c r="M16" s="6"/>
      <c r="N16" s="21"/>
      <c r="O16" s="7"/>
      <c r="P16" s="7"/>
      <c r="Q16" s="16"/>
      <c r="R16" s="16"/>
      <c r="S16" s="25"/>
      <c r="T16" s="25"/>
      <c r="U16" s="6"/>
      <c r="V16" s="6"/>
      <c r="W16" s="6"/>
      <c r="X16" s="6"/>
      <c r="Y16" s="8"/>
      <c r="Z16" s="19"/>
    </row>
    <row r="17" spans="2:26" ht="11.25"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  <c r="M17" s="6"/>
      <c r="N17" s="21"/>
      <c r="O17" s="7"/>
      <c r="P17" s="7"/>
      <c r="Q17" s="16"/>
      <c r="R17" s="16"/>
      <c r="S17" s="25"/>
      <c r="T17" s="25"/>
      <c r="U17" s="6"/>
      <c r="V17" s="6"/>
      <c r="W17" s="6"/>
      <c r="X17" s="6"/>
      <c r="Y17" s="8"/>
      <c r="Z17" s="19"/>
    </row>
    <row r="18" spans="2:26" ht="13.5" customHeight="1">
      <c r="B18" s="91" t="s">
        <v>20</v>
      </c>
      <c r="C18" s="91"/>
      <c r="D18" s="91"/>
      <c r="E18" s="91"/>
      <c r="F18" s="91"/>
      <c r="G18" s="91"/>
      <c r="H18" s="91"/>
      <c r="I18" s="91"/>
      <c r="J18" s="91"/>
      <c r="K18" s="29">
        <f>SUMIF(L4:L17,"",K4:K17)</f>
        <v>0</v>
      </c>
      <c r="L18" s="32" t="s">
        <v>87</v>
      </c>
      <c r="M18" s="8">
        <v>0.6</v>
      </c>
      <c r="N18" s="30"/>
      <c r="O18" s="33"/>
      <c r="P18" s="33"/>
      <c r="Q18" s="32" t="s">
        <v>88</v>
      </c>
      <c r="R18" s="8">
        <v>0.95</v>
      </c>
      <c r="S18" s="29">
        <f>SUMIF($Y$4:$Y$17,"",S4:S17)</f>
        <v>0</v>
      </c>
      <c r="T18" s="29">
        <f>SUMIF($Y$4:$Y$17,"",T4:T17)</f>
        <v>0</v>
      </c>
      <c r="U18" s="31">
        <f>M18*(S18+T18)^R18</f>
        <v>0</v>
      </c>
      <c r="V18" s="31"/>
      <c r="W18" s="29">
        <f>SUMIF($Y$4:$Y$17,"",W4:W17)</f>
        <v>0</v>
      </c>
      <c r="X18" s="31"/>
      <c r="Y18" s="31"/>
      <c r="Z18" s="31"/>
    </row>
    <row r="19" spans="2:26" s="3" customFormat="1" ht="11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="3" customFormat="1" ht="10.5">
      <c r="D20" s="23" t="s">
        <v>58</v>
      </c>
    </row>
    <row r="21" spans="4:16" s="3" customFormat="1" ht="12">
      <c r="D21" s="23" t="s">
        <v>89</v>
      </c>
      <c r="P21" s="3" t="s">
        <v>73</v>
      </c>
    </row>
    <row r="22" spans="2:26" ht="11.25">
      <c r="B22" s="3"/>
      <c r="C22" s="3"/>
      <c r="D22" s="24" t="s">
        <v>90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</sheetData>
  <sheetProtection/>
  <mergeCells count="20">
    <mergeCell ref="F2:F3"/>
    <mergeCell ref="K2:K3"/>
    <mergeCell ref="L2:L3"/>
    <mergeCell ref="G2:H2"/>
    <mergeCell ref="D2:D3"/>
    <mergeCell ref="E2:E3"/>
    <mergeCell ref="Z2:Z3"/>
    <mergeCell ref="B18:J18"/>
    <mergeCell ref="Y2:Y3"/>
    <mergeCell ref="X2:X3"/>
    <mergeCell ref="O2:P2"/>
    <mergeCell ref="Q2:R2"/>
    <mergeCell ref="B2:B3"/>
    <mergeCell ref="C2:C3"/>
    <mergeCell ref="S2:U2"/>
    <mergeCell ref="V2:W2"/>
    <mergeCell ref="M2:M3"/>
    <mergeCell ref="I2:I3"/>
    <mergeCell ref="N2:N3"/>
    <mergeCell ref="J2:J3"/>
  </mergeCells>
  <dataValidations count="3">
    <dataValidation type="list" allowBlank="1" showInputMessage="1" showErrorMessage="1" sqref="Y4:Y17 L4:L17">
      <formula1>"交互,予備,休止,廃止"</formula1>
    </dataValidation>
    <dataValidation type="list" allowBlank="1" showInputMessage="1" showErrorMessage="1" sqref="M18">
      <formula1>"0.6,0.7"</formula1>
    </dataValidation>
    <dataValidation type="list" allowBlank="1" showInputMessage="1" showErrorMessage="1" sqref="R18">
      <formula1>"0.95,1.0"</formula1>
    </dataValidation>
  </dataValidations>
  <printOptions/>
  <pageMargins left="0.2362204724409449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20080365</cp:lastModifiedBy>
  <cp:lastPrinted>2010-07-09T01:27:36Z</cp:lastPrinted>
  <dcterms:created xsi:type="dcterms:W3CDTF">2009-01-14T00:06:43Z</dcterms:created>
  <dcterms:modified xsi:type="dcterms:W3CDTF">2012-04-26T10:50:51Z</dcterms:modified>
  <cp:category/>
  <cp:version/>
  <cp:contentType/>
  <cp:contentStatus/>
</cp:coreProperties>
</file>